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12 CBC\Concept rapportages\"/>
    </mc:Choice>
  </mc:AlternateContent>
  <xr:revisionPtr revIDLastSave="0" documentId="13_ncr:1_{2F5A4124-C666-4F01-B98F-8527210B72A1}" xr6:coauthVersionLast="47" xr6:coauthVersionMax="47" xr10:uidLastSave="{00000000-0000-0000-0000-000000000000}"/>
  <bookViews>
    <workbookView xWindow="18015" yWindow="0" windowWidth="20415" windowHeight="2056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5" i="19" s="1"/>
  <c r="C616"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F598" i="19"/>
  <c r="D595" i="19"/>
  <c r="G591" i="19" s="1"/>
  <c r="C595" i="19"/>
  <c r="G593"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F550" i="19" s="1"/>
  <c r="G552" i="19"/>
  <c r="F552" i="19"/>
  <c r="G551" i="19"/>
  <c r="F551" i="19"/>
  <c r="G550" i="19"/>
  <c r="G549" i="19"/>
  <c r="G548" i="19"/>
  <c r="F548" i="19"/>
  <c r="G547" i="19"/>
  <c r="F547" i="19"/>
  <c r="G546" i="19"/>
  <c r="F546" i="19"/>
  <c r="G545" i="19"/>
  <c r="F545" i="19"/>
  <c r="G544" i="19"/>
  <c r="G543" i="19"/>
  <c r="G542" i="19"/>
  <c r="F542" i="19"/>
  <c r="G541" i="19"/>
  <c r="F541" i="19"/>
  <c r="G540" i="19"/>
  <c r="F540" i="19"/>
  <c r="G539" i="19"/>
  <c r="F539" i="19"/>
  <c r="G538" i="19"/>
  <c r="G537" i="19"/>
  <c r="G536" i="19"/>
  <c r="F536" i="19"/>
  <c r="G535" i="19"/>
  <c r="F535" i="19"/>
  <c r="D496" i="19"/>
  <c r="G495" i="19" s="1"/>
  <c r="C496" i="19"/>
  <c r="F495" i="19" s="1"/>
  <c r="F493" i="19"/>
  <c r="G491" i="19"/>
  <c r="F491" i="19"/>
  <c r="G490" i="19"/>
  <c r="F490" i="19"/>
  <c r="D474" i="19"/>
  <c r="G471" i="19" s="1"/>
  <c r="C474" i="19"/>
  <c r="F471" i="19" s="1"/>
  <c r="G473" i="19"/>
  <c r="F473" i="19"/>
  <c r="G472" i="19"/>
  <c r="F472" i="19"/>
  <c r="G469" i="19"/>
  <c r="F469" i="19"/>
  <c r="G468" i="19"/>
  <c r="F468" i="19"/>
  <c r="G467" i="19"/>
  <c r="F467" i="19"/>
  <c r="G466" i="19"/>
  <c r="F466" i="19"/>
  <c r="D461" i="19"/>
  <c r="G459" i="19" s="1"/>
  <c r="C461" i="19"/>
  <c r="F456" i="19" s="1"/>
  <c r="G460" i="19"/>
  <c r="F460" i="19"/>
  <c r="F459" i="19"/>
  <c r="G458" i="19"/>
  <c r="F458" i="19"/>
  <c r="G457" i="19"/>
  <c r="F457" i="19"/>
  <c r="G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402" i="19"/>
  <c r="G399" i="19" s="1"/>
  <c r="C402" i="19"/>
  <c r="F399" i="19" s="1"/>
  <c r="G401" i="19"/>
  <c r="F401" i="19"/>
  <c r="G400" i="19"/>
  <c r="F400" i="19"/>
  <c r="G397" i="19"/>
  <c r="F397" i="19"/>
  <c r="G396" i="19"/>
  <c r="F396" i="19"/>
  <c r="G395" i="19"/>
  <c r="F395" i="19"/>
  <c r="G394" i="19"/>
  <c r="F394" i="19"/>
  <c r="G391" i="19"/>
  <c r="F391" i="19"/>
  <c r="G390" i="19"/>
  <c r="F390" i="19"/>
  <c r="G389" i="19"/>
  <c r="F389" i="19"/>
  <c r="G388" i="19"/>
  <c r="F388" i="19"/>
  <c r="G387" i="19"/>
  <c r="G386" i="19"/>
  <c r="G385" i="19"/>
  <c r="F385" i="19"/>
  <c r="G384" i="19"/>
  <c r="F384" i="19"/>
  <c r="D381" i="19"/>
  <c r="G380" i="19" s="1"/>
  <c r="C381" i="19"/>
  <c r="F380" i="19" s="1"/>
  <c r="F378" i="19"/>
  <c r="D374" i="19"/>
  <c r="G373" i="19" s="1"/>
  <c r="C374" i="19"/>
  <c r="F373" i="19" s="1"/>
  <c r="F371" i="19"/>
  <c r="G369" i="19"/>
  <c r="F369" i="19"/>
  <c r="G368" i="19"/>
  <c r="F368" i="19"/>
  <c r="D364" i="19"/>
  <c r="G360" i="19" s="1"/>
  <c r="C364" i="19"/>
  <c r="F361" i="19" s="1"/>
  <c r="G362" i="19"/>
  <c r="F362" i="19"/>
  <c r="G361" i="19"/>
  <c r="G358" i="19"/>
  <c r="F358" i="19"/>
  <c r="G356" i="19"/>
  <c r="F356" i="19"/>
  <c r="G355" i="19"/>
  <c r="D350" i="19"/>
  <c r="G346" i="19" s="1"/>
  <c r="C350" i="19"/>
  <c r="F347" i="19" s="1"/>
  <c r="G348" i="19"/>
  <c r="F348" i="19"/>
  <c r="G347" i="19"/>
  <c r="G344" i="19"/>
  <c r="F344" i="19"/>
  <c r="G342" i="19"/>
  <c r="F342" i="19"/>
  <c r="G341" i="19"/>
  <c r="G338" i="19"/>
  <c r="F338" i="19"/>
  <c r="G336" i="19"/>
  <c r="F336" i="19"/>
  <c r="G335" i="19"/>
  <c r="G332" i="19"/>
  <c r="F332" i="19"/>
  <c r="D327" i="19"/>
  <c r="C327" i="19"/>
  <c r="F321" i="19"/>
  <c r="F315" i="19"/>
  <c r="G309" i="19"/>
  <c r="F309" i="19"/>
  <c r="D274" i="19"/>
  <c r="G273" i="19" s="1"/>
  <c r="C274" i="19"/>
  <c r="F273" i="19" s="1"/>
  <c r="G272" i="19"/>
  <c r="F272" i="19"/>
  <c r="F271" i="19"/>
  <c r="G270" i="19"/>
  <c r="F270" i="19"/>
  <c r="G269" i="19"/>
  <c r="F269" i="19"/>
  <c r="G268" i="19"/>
  <c r="F268" i="19"/>
  <c r="G266" i="19"/>
  <c r="F266" i="19"/>
  <c r="D252" i="19"/>
  <c r="G246" i="19" s="1"/>
  <c r="C252" i="19"/>
  <c r="F246"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5" i="19"/>
  <c r="F32" i="19"/>
  <c r="F31" i="19"/>
  <c r="C30" i="19"/>
  <c r="F29" i="19" s="1"/>
  <c r="D19" i="19"/>
  <c r="C19" i="19"/>
  <c r="F18"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G182" i="11"/>
  <c r="F182" i="11"/>
  <c r="G181" i="11"/>
  <c r="F181" i="11"/>
  <c r="G180" i="11"/>
  <c r="D179" i="11"/>
  <c r="G185" i="11" s="1"/>
  <c r="C179" i="11"/>
  <c r="F180" i="11" s="1"/>
  <c r="G178" i="11"/>
  <c r="G177" i="11"/>
  <c r="F177" i="11"/>
  <c r="G176" i="11"/>
  <c r="F176" i="11"/>
  <c r="G175" i="11"/>
  <c r="G174" i="11"/>
  <c r="G173" i="11"/>
  <c r="F173" i="11"/>
  <c r="G172" i="11"/>
  <c r="G171" i="11"/>
  <c r="G179" i="11" s="1"/>
  <c r="F171" i="11"/>
  <c r="G163" i="11"/>
  <c r="F163" i="11"/>
  <c r="F160" i="11"/>
  <c r="G159" i="11"/>
  <c r="F158" i="11"/>
  <c r="D157" i="11"/>
  <c r="G162" i="11" s="1"/>
  <c r="C157" i="11"/>
  <c r="F162" i="11" s="1"/>
  <c r="F155" i="11"/>
  <c r="G154" i="11"/>
  <c r="F153" i="11"/>
  <c r="G152" i="11"/>
  <c r="F152" i="11"/>
  <c r="G151" i="11"/>
  <c r="F151" i="11"/>
  <c r="F149" i="11"/>
  <c r="D144" i="11"/>
  <c r="G141" i="11" s="1"/>
  <c r="C144" i="11"/>
  <c r="F126" i="11" s="1"/>
  <c r="G143" i="11"/>
  <c r="G142" i="11"/>
  <c r="G139" i="11"/>
  <c r="G138" i="11"/>
  <c r="G137" i="11"/>
  <c r="G136" i="11"/>
  <c r="G133" i="11"/>
  <c r="G132" i="11"/>
  <c r="F132" i="11"/>
  <c r="G131" i="11"/>
  <c r="G130" i="11"/>
  <c r="G127" i="11"/>
  <c r="G126" i="11"/>
  <c r="G125" i="11"/>
  <c r="G124" i="11"/>
  <c r="G121" i="11"/>
  <c r="G120" i="11"/>
  <c r="F120" i="11"/>
  <c r="C58" i="11"/>
  <c r="C54" i="11"/>
  <c r="C26" i="11"/>
  <c r="C152" i="10"/>
  <c r="F149" i="10" s="1"/>
  <c r="F151" i="10"/>
  <c r="C81" i="10"/>
  <c r="C77" i="10"/>
  <c r="C49" i="10"/>
  <c r="C42" i="10"/>
  <c r="F39" i="10"/>
  <c r="D37" i="10"/>
  <c r="G26" i="10" s="1"/>
  <c r="C37" i="10"/>
  <c r="F36" i="10" s="1"/>
  <c r="F35" i="10"/>
  <c r="F33" i="10"/>
  <c r="F32" i="10"/>
  <c r="F31" i="10"/>
  <c r="F29" i="10"/>
  <c r="F27" i="10"/>
  <c r="F26" i="10"/>
  <c r="F25" i="10"/>
  <c r="F23" i="10"/>
  <c r="F598" i="9"/>
  <c r="D598" i="9"/>
  <c r="G597" i="9" s="1"/>
  <c r="C598" i="9"/>
  <c r="F597" i="9" s="1"/>
  <c r="G594" i="9"/>
  <c r="F593" i="9"/>
  <c r="G592" i="9"/>
  <c r="F592" i="9"/>
  <c r="G591" i="9"/>
  <c r="G588" i="9"/>
  <c r="F587" i="9"/>
  <c r="G586" i="9"/>
  <c r="F586" i="9"/>
  <c r="G585" i="9"/>
  <c r="G582" i="9"/>
  <c r="F581" i="9"/>
  <c r="G580" i="9"/>
  <c r="F580" i="9"/>
  <c r="D577" i="9"/>
  <c r="G576" i="9" s="1"/>
  <c r="C577" i="9"/>
  <c r="F575" i="9" s="1"/>
  <c r="F576" i="9"/>
  <c r="G575" i="9"/>
  <c r="G577" i="9" s="1"/>
  <c r="G574" i="9"/>
  <c r="F574" i="9"/>
  <c r="G573" i="9"/>
  <c r="F573" i="9"/>
  <c r="D570" i="9"/>
  <c r="G569" i="9" s="1"/>
  <c r="C570" i="9"/>
  <c r="F568" i="9" s="1"/>
  <c r="F569" i="9"/>
  <c r="G568" i="9"/>
  <c r="G567" i="9"/>
  <c r="F567" i="9"/>
  <c r="G566" i="9"/>
  <c r="F566" i="9"/>
  <c r="G565" i="9"/>
  <c r="F565" i="9"/>
  <c r="G564" i="9"/>
  <c r="F564" i="9"/>
  <c r="F563" i="9"/>
  <c r="G562" i="9"/>
  <c r="G561" i="9"/>
  <c r="F561" i="9"/>
  <c r="G560" i="9"/>
  <c r="F560" i="9"/>
  <c r="D555" i="9"/>
  <c r="G554" i="9" s="1"/>
  <c r="C555" i="9"/>
  <c r="F553" i="9" s="1"/>
  <c r="F554" i="9"/>
  <c r="G553" i="9"/>
  <c r="G552" i="9"/>
  <c r="F552" i="9"/>
  <c r="G551" i="9"/>
  <c r="F551" i="9"/>
  <c r="G550" i="9"/>
  <c r="F550" i="9"/>
  <c r="G549" i="9"/>
  <c r="F549" i="9"/>
  <c r="F548" i="9"/>
  <c r="G547" i="9"/>
  <c r="G546" i="9"/>
  <c r="F546" i="9"/>
  <c r="G545" i="9"/>
  <c r="F545" i="9"/>
  <c r="G544" i="9"/>
  <c r="F544" i="9"/>
  <c r="G543" i="9"/>
  <c r="F543" i="9"/>
  <c r="F542" i="9"/>
  <c r="G541" i="9"/>
  <c r="G540" i="9"/>
  <c r="F540" i="9"/>
  <c r="G539" i="9"/>
  <c r="F539" i="9"/>
  <c r="G538" i="9"/>
  <c r="F538" i="9"/>
  <c r="G537" i="9"/>
  <c r="F537" i="9"/>
  <c r="D532" i="9"/>
  <c r="G523" i="9" s="1"/>
  <c r="C532" i="9"/>
  <c r="F531" i="9"/>
  <c r="G530" i="9"/>
  <c r="F530" i="9"/>
  <c r="F529" i="9"/>
  <c r="F528" i="9"/>
  <c r="F527" i="9"/>
  <c r="F526" i="9"/>
  <c r="F525" i="9"/>
  <c r="F524" i="9"/>
  <c r="F523" i="9"/>
  <c r="F522" i="9"/>
  <c r="F521" i="9"/>
  <c r="F520" i="9"/>
  <c r="F519" i="9"/>
  <c r="F518" i="9"/>
  <c r="F517" i="9"/>
  <c r="F516" i="9"/>
  <c r="F515" i="9"/>
  <c r="G514" i="9"/>
  <c r="F514" i="9"/>
  <c r="D475" i="9"/>
  <c r="G474" i="9" s="1"/>
  <c r="C475" i="9"/>
  <c r="F481" i="9" s="1"/>
  <c r="F470" i="9"/>
  <c r="F459" i="9"/>
  <c r="F457" i="9"/>
  <c r="F456" i="9"/>
  <c r="F455" i="9"/>
  <c r="F454" i="9"/>
  <c r="D453" i="9"/>
  <c r="G445" i="9" s="1"/>
  <c r="C453" i="9"/>
  <c r="F458" i="9" s="1"/>
  <c r="F452" i="9"/>
  <c r="F451" i="9"/>
  <c r="F450" i="9"/>
  <c r="F449" i="9"/>
  <c r="F448" i="9"/>
  <c r="F447" i="9"/>
  <c r="F446" i="9"/>
  <c r="F445" i="9"/>
  <c r="D440" i="9"/>
  <c r="G439" i="9" s="1"/>
  <c r="C440" i="9"/>
  <c r="F438" i="9" s="1"/>
  <c r="F439" i="9"/>
  <c r="G438" i="9"/>
  <c r="G437" i="9"/>
  <c r="F437" i="9"/>
  <c r="G436" i="9"/>
  <c r="F436" i="9"/>
  <c r="G435" i="9"/>
  <c r="F435" i="9"/>
  <c r="G434" i="9"/>
  <c r="F434" i="9"/>
  <c r="F433" i="9"/>
  <c r="G432" i="9"/>
  <c r="G431" i="9"/>
  <c r="F431" i="9"/>
  <c r="G430" i="9"/>
  <c r="F430" i="9"/>
  <c r="G429" i="9"/>
  <c r="F429" i="9"/>
  <c r="G428" i="9"/>
  <c r="F428" i="9"/>
  <c r="F427" i="9"/>
  <c r="G426" i="9"/>
  <c r="G425" i="9"/>
  <c r="F425" i="9"/>
  <c r="G424" i="9"/>
  <c r="F424" i="9"/>
  <c r="G423" i="9"/>
  <c r="F423" i="9"/>
  <c r="G422" i="9"/>
  <c r="F422" i="9"/>
  <c r="F421" i="9"/>
  <c r="G420" i="9"/>
  <c r="G419" i="9"/>
  <c r="F419" i="9"/>
  <c r="G418" i="9"/>
  <c r="F418" i="9"/>
  <c r="G417" i="9"/>
  <c r="F417" i="9"/>
  <c r="G416" i="9"/>
  <c r="F416" i="9"/>
  <c r="F381" i="9"/>
  <c r="D381" i="9"/>
  <c r="G379" i="9" s="1"/>
  <c r="C381" i="9"/>
  <c r="F380" i="9"/>
  <c r="F379" i="9"/>
  <c r="F378" i="9"/>
  <c r="F377" i="9"/>
  <c r="F376" i="9"/>
  <c r="G375" i="9"/>
  <c r="F375" i="9"/>
  <c r="F374" i="9"/>
  <c r="G373" i="9"/>
  <c r="F373" i="9"/>
  <c r="G372" i="9"/>
  <c r="F372" i="9"/>
  <c r="F371" i="9"/>
  <c r="F370" i="9"/>
  <c r="F369" i="9"/>
  <c r="F368" i="9"/>
  <c r="G367" i="9"/>
  <c r="F367" i="9"/>
  <c r="G366" i="9"/>
  <c r="F366" i="9"/>
  <c r="F365" i="9"/>
  <c r="F364" i="9"/>
  <c r="F363" i="9"/>
  <c r="D360" i="9"/>
  <c r="C360" i="9"/>
  <c r="G359" i="9"/>
  <c r="F357" i="9"/>
  <c r="G356" i="9"/>
  <c r="D353" i="9"/>
  <c r="C353" i="9"/>
  <c r="F350" i="9" s="1"/>
  <c r="G352" i="9"/>
  <c r="G349" i="9"/>
  <c r="G346" i="9"/>
  <c r="D343" i="9"/>
  <c r="C343" i="9"/>
  <c r="F334" i="9" s="1"/>
  <c r="G342" i="9"/>
  <c r="G341" i="9"/>
  <c r="G340" i="9"/>
  <c r="G339" i="9"/>
  <c r="G338" i="9"/>
  <c r="G337" i="9"/>
  <c r="G336" i="9"/>
  <c r="G335" i="9"/>
  <c r="F335" i="9"/>
  <c r="G334" i="9"/>
  <c r="G333" i="9"/>
  <c r="D328" i="9"/>
  <c r="C328" i="9"/>
  <c r="F310" i="9" s="1"/>
  <c r="F328" i="9" s="1"/>
  <c r="G310" i="9"/>
  <c r="G328" i="9" s="1"/>
  <c r="D305" i="9"/>
  <c r="C305" i="9"/>
  <c r="F290" i="9" s="1"/>
  <c r="G304" i="9"/>
  <c r="F302" i="9"/>
  <c r="G301" i="9"/>
  <c r="G300" i="9"/>
  <c r="F300" i="9"/>
  <c r="G299" i="9"/>
  <c r="G298" i="9"/>
  <c r="G295" i="9"/>
  <c r="G294" i="9"/>
  <c r="F294" i="9"/>
  <c r="G293" i="9"/>
  <c r="F293" i="9"/>
  <c r="G292" i="9"/>
  <c r="G289" i="9"/>
  <c r="G288" i="9"/>
  <c r="G287" i="9"/>
  <c r="G255" i="9"/>
  <c r="F255" i="9"/>
  <c r="F253" i="9"/>
  <c r="G252" i="9"/>
  <c r="G251" i="9"/>
  <c r="F251" i="9"/>
  <c r="G250" i="9"/>
  <c r="F250" i="9"/>
  <c r="D249" i="9"/>
  <c r="G254" i="9" s="1"/>
  <c r="C249" i="9"/>
  <c r="F254" i="9" s="1"/>
  <c r="F248" i="9"/>
  <c r="G247" i="9"/>
  <c r="G246" i="9"/>
  <c r="F246" i="9"/>
  <c r="G245" i="9"/>
  <c r="F245" i="9"/>
  <c r="G244" i="9"/>
  <c r="F244" i="9"/>
  <c r="G243" i="9"/>
  <c r="F243" i="9"/>
  <c r="F242" i="9"/>
  <c r="G241" i="9"/>
  <c r="F232" i="9"/>
  <c r="F229" i="9"/>
  <c r="D227" i="9"/>
  <c r="G232" i="9" s="1"/>
  <c r="C227" i="9"/>
  <c r="F222" i="9"/>
  <c r="F221" i="9"/>
  <c r="D214" i="9"/>
  <c r="G213" i="9" s="1"/>
  <c r="C214" i="9"/>
  <c r="F210" i="9" s="1"/>
  <c r="F213" i="9"/>
  <c r="F212" i="9"/>
  <c r="F211" i="9"/>
  <c r="F209" i="9"/>
  <c r="G208" i="9"/>
  <c r="F208" i="9"/>
  <c r="F207" i="9"/>
  <c r="G206" i="9"/>
  <c r="F206" i="9"/>
  <c r="G205" i="9"/>
  <c r="F205" i="9"/>
  <c r="F204" i="9"/>
  <c r="F203" i="9"/>
  <c r="F202" i="9"/>
  <c r="G201" i="9"/>
  <c r="F201" i="9"/>
  <c r="F200" i="9"/>
  <c r="G199" i="9"/>
  <c r="F199" i="9"/>
  <c r="F198" i="9"/>
  <c r="F197" i="9"/>
  <c r="F196" i="9"/>
  <c r="F195" i="9"/>
  <c r="G194" i="9"/>
  <c r="F194" i="9"/>
  <c r="F193"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5" i="9"/>
  <c r="F23" i="9"/>
  <c r="F22" i="9"/>
  <c r="F21" i="9"/>
  <c r="F20" i="9"/>
  <c r="F19" i="9"/>
  <c r="F18" i="9"/>
  <c r="F17" i="9"/>
  <c r="F16" i="9"/>
  <c r="C15" i="9"/>
  <c r="F17" i="22"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F217" i="8"/>
  <c r="F220" i="8" s="1"/>
  <c r="F215" i="8"/>
  <c r="F214" i="8"/>
  <c r="F209" i="8"/>
  <c r="C208" i="8"/>
  <c r="C207" i="8"/>
  <c r="F206" i="8"/>
  <c r="F204" i="8"/>
  <c r="F203" i="8"/>
  <c r="F200" i="8"/>
  <c r="F199" i="8"/>
  <c r="F197" i="8"/>
  <c r="F196" i="8"/>
  <c r="F195" i="8"/>
  <c r="F194" i="8"/>
  <c r="F187" i="8"/>
  <c r="F185" i="8"/>
  <c r="F184" i="8"/>
  <c r="F183" i="8"/>
  <c r="F182" i="8"/>
  <c r="F180" i="8"/>
  <c r="C179" i="8"/>
  <c r="F177" i="8" s="1"/>
  <c r="F178" i="8"/>
  <c r="F175" i="8"/>
  <c r="D167" i="8"/>
  <c r="G166" i="8" s="1"/>
  <c r="C167" i="8"/>
  <c r="F164" i="8" s="1"/>
  <c r="G165" i="8"/>
  <c r="G164" i="8"/>
  <c r="G167" i="8" s="1"/>
  <c r="G158" i="8"/>
  <c r="G157" i="8"/>
  <c r="D155" i="8"/>
  <c r="G162" i="8" s="1"/>
  <c r="C155" i="8"/>
  <c r="F157" i="8" s="1"/>
  <c r="G153" i="8"/>
  <c r="G152" i="8"/>
  <c r="G147" i="8"/>
  <c r="G146" i="8"/>
  <c r="F143" i="8"/>
  <c r="G141" i="8"/>
  <c r="G140" i="8"/>
  <c r="F136" i="8"/>
  <c r="F135" i="8"/>
  <c r="F131" i="8"/>
  <c r="F130" i="8"/>
  <c r="D129" i="8"/>
  <c r="G136" i="8" s="1"/>
  <c r="C129" i="8"/>
  <c r="F133" i="8" s="1"/>
  <c r="F126" i="8"/>
  <c r="F125" i="8"/>
  <c r="F124" i="8"/>
  <c r="F123" i="8"/>
  <c r="F120" i="8"/>
  <c r="F119" i="8"/>
  <c r="F118" i="8"/>
  <c r="G117" i="8"/>
  <c r="F117" i="8"/>
  <c r="F114" i="8"/>
  <c r="F113" i="8"/>
  <c r="F112" i="8"/>
  <c r="G105" i="8"/>
  <c r="G104" i="8"/>
  <c r="G103" i="8"/>
  <c r="G102" i="8"/>
  <c r="G101" i="8"/>
  <c r="F101" i="8"/>
  <c r="D101" i="8"/>
  <c r="D100" i="8"/>
  <c r="G99" i="8" s="1"/>
  <c r="C100" i="8"/>
  <c r="F104" i="8" s="1"/>
  <c r="G97" i="8"/>
  <c r="G96" i="8"/>
  <c r="G95" i="8"/>
  <c r="F95" i="8"/>
  <c r="G94" i="8"/>
  <c r="F94" i="8"/>
  <c r="G82" i="8"/>
  <c r="F82" i="8"/>
  <c r="G81" i="8"/>
  <c r="F81" i="8"/>
  <c r="G80" i="8"/>
  <c r="G79" i="8"/>
  <c r="F79" i="8"/>
  <c r="G78" i="8"/>
  <c r="F78" i="8"/>
  <c r="D78" i="8"/>
  <c r="D77" i="8"/>
  <c r="C77" i="8"/>
  <c r="F73" i="8" s="1"/>
  <c r="G76" i="8"/>
  <c r="F76" i="8"/>
  <c r="G75" i="8"/>
  <c r="F75" i="8"/>
  <c r="G74" i="8"/>
  <c r="G73" i="8"/>
  <c r="G72" i="8"/>
  <c r="G71" i="8"/>
  <c r="F71" i="8"/>
  <c r="G70" i="8"/>
  <c r="G77" i="8" s="1"/>
  <c r="F70" i="8"/>
  <c r="F64" i="8"/>
  <c r="F63" i="8"/>
  <c r="F62" i="8"/>
  <c r="F61" i="8"/>
  <c r="F60" i="8"/>
  <c r="C58" i="8"/>
  <c r="F59" i="8" s="1"/>
  <c r="F57" i="8"/>
  <c r="F56" i="8"/>
  <c r="F55" i="8"/>
  <c r="F54" i="8"/>
  <c r="F53" i="8"/>
  <c r="F58" i="8" s="1"/>
  <c r="D45" i="8"/>
  <c r="D293" i="8"/>
  <c r="C293" i="8"/>
  <c r="F292" i="8"/>
  <c r="C300" i="8"/>
  <c r="D292" i="8"/>
  <c r="C292" i="8"/>
  <c r="D300" i="8"/>
  <c r="D290" i="8"/>
  <c r="C290" i="8"/>
  <c r="G116" i="8" l="1"/>
  <c r="G122" i="8"/>
  <c r="G128" i="8"/>
  <c r="G133" i="8"/>
  <c r="G226" i="9"/>
  <c r="F469" i="9"/>
  <c r="G529" i="9"/>
  <c r="F239" i="19"/>
  <c r="G326" i="19"/>
  <c r="G320" i="19"/>
  <c r="G314" i="19"/>
  <c r="G325" i="19"/>
  <c r="G319" i="19"/>
  <c r="G313" i="19"/>
  <c r="G324" i="19"/>
  <c r="G318" i="19"/>
  <c r="G312" i="19"/>
  <c r="G323" i="19"/>
  <c r="G317" i="19"/>
  <c r="G311" i="19"/>
  <c r="G322" i="19"/>
  <c r="G316" i="19"/>
  <c r="G310" i="19"/>
  <c r="G553" i="19"/>
  <c r="F74" i="8"/>
  <c r="F105" i="8"/>
  <c r="F134" i="8"/>
  <c r="F141" i="8"/>
  <c r="F147" i="8"/>
  <c r="F153" i="8"/>
  <c r="F158" i="8"/>
  <c r="F165" i="8"/>
  <c r="F167" i="8" s="1"/>
  <c r="F212" i="8"/>
  <c r="F202" i="8"/>
  <c r="F211" i="8"/>
  <c r="F201" i="8"/>
  <c r="F210" i="8"/>
  <c r="F231" i="9"/>
  <c r="F226" i="9"/>
  <c r="F220" i="9"/>
  <c r="F230" i="9"/>
  <c r="F225" i="9"/>
  <c r="F219" i="9"/>
  <c r="F228" i="9"/>
  <c r="F223" i="9"/>
  <c r="F288" i="9"/>
  <c r="F299" i="9"/>
  <c r="F340" i="9"/>
  <c r="G363" i="9"/>
  <c r="F453" i="9"/>
  <c r="G469" i="9"/>
  <c r="G22" i="10"/>
  <c r="G32" i="10"/>
  <c r="G616" i="19"/>
  <c r="F148" i="8"/>
  <c r="F159" i="8"/>
  <c r="F166" i="8"/>
  <c r="G210" i="9"/>
  <c r="G204" i="9"/>
  <c r="G198" i="9"/>
  <c r="G192" i="9"/>
  <c r="G209" i="9"/>
  <c r="G203" i="9"/>
  <c r="G197" i="9"/>
  <c r="G191" i="9"/>
  <c r="G214" i="9" s="1"/>
  <c r="G343" i="9"/>
  <c r="F532" i="9"/>
  <c r="G34" i="10"/>
  <c r="G251" i="19"/>
  <c r="G245" i="19"/>
  <c r="G250" i="19"/>
  <c r="G244" i="19"/>
  <c r="G249" i="19"/>
  <c r="G248" i="19"/>
  <c r="G247" i="19"/>
  <c r="G454" i="9"/>
  <c r="G449" i="9"/>
  <c r="G459" i="9"/>
  <c r="G448" i="9"/>
  <c r="G457" i="9"/>
  <c r="G452" i="9"/>
  <c r="G446" i="9"/>
  <c r="G453" i="9" s="1"/>
  <c r="F251" i="19"/>
  <c r="F245" i="19"/>
  <c r="F250" i="19"/>
  <c r="F244" i="19"/>
  <c r="F249" i="19"/>
  <c r="F248" i="19"/>
  <c r="F247" i="19"/>
  <c r="F142" i="8"/>
  <c r="F154" i="8"/>
  <c r="F341" i="9"/>
  <c r="F352" i="9"/>
  <c r="F346" i="9"/>
  <c r="F351" i="9"/>
  <c r="F349" i="9"/>
  <c r="G471" i="9"/>
  <c r="F150" i="10"/>
  <c r="F159" i="10"/>
  <c r="F148" i="10"/>
  <c r="F152" i="10" s="1"/>
  <c r="F158" i="10"/>
  <c r="F157" i="10"/>
  <c r="F156" i="10"/>
  <c r="F155" i="10"/>
  <c r="F153" i="10"/>
  <c r="F80" i="8"/>
  <c r="F96" i="8"/>
  <c r="G112" i="8"/>
  <c r="G118" i="8"/>
  <c r="G124" i="8"/>
  <c r="G135" i="8"/>
  <c r="G142" i="8"/>
  <c r="G148" i="8"/>
  <c r="G154" i="8"/>
  <c r="G159" i="8"/>
  <c r="F181" i="8"/>
  <c r="F198" i="8"/>
  <c r="F213" i="8"/>
  <c r="G193" i="9"/>
  <c r="G200" i="9"/>
  <c r="G207" i="9"/>
  <c r="G351" i="9"/>
  <c r="G350" i="9"/>
  <c r="G353" i="9" s="1"/>
  <c r="G348" i="9"/>
  <c r="G377" i="9"/>
  <c r="G371" i="9"/>
  <c r="G365" i="9"/>
  <c r="G381" i="9"/>
  <c r="G376" i="9"/>
  <c r="G370" i="9"/>
  <c r="G364" i="9"/>
  <c r="G380" i="9"/>
  <c r="G374" i="9"/>
  <c r="G368" i="9"/>
  <c r="G25" i="10"/>
  <c r="F154" i="10"/>
  <c r="F143" i="11"/>
  <c r="F137" i="11"/>
  <c r="F131" i="11"/>
  <c r="F125" i="11"/>
  <c r="F142" i="11"/>
  <c r="F136" i="11"/>
  <c r="F130" i="11"/>
  <c r="F124" i="11"/>
  <c r="F141" i="11"/>
  <c r="F135" i="11"/>
  <c r="F129" i="11"/>
  <c r="F123" i="11"/>
  <c r="F140" i="11"/>
  <c r="F134" i="11"/>
  <c r="F128" i="11"/>
  <c r="F122" i="11"/>
  <c r="F139" i="11"/>
  <c r="F133" i="11"/>
  <c r="F127" i="11"/>
  <c r="F144" i="11" s="1"/>
  <c r="F121" i="11"/>
  <c r="G134" i="8"/>
  <c r="F160" i="8"/>
  <c r="F479" i="9"/>
  <c r="F474" i="9"/>
  <c r="F468" i="9"/>
  <c r="F478" i="9"/>
  <c r="F473" i="9"/>
  <c r="F467" i="9"/>
  <c r="F477" i="9"/>
  <c r="F472" i="9"/>
  <c r="F476" i="9"/>
  <c r="F471" i="9"/>
  <c r="G113" i="8"/>
  <c r="G360" i="9"/>
  <c r="G478" i="9"/>
  <c r="G473" i="9"/>
  <c r="G467" i="9"/>
  <c r="G477" i="9"/>
  <c r="G472" i="9"/>
  <c r="G481" i="9"/>
  <c r="G470" i="9"/>
  <c r="F555" i="9"/>
  <c r="F102" i="8"/>
  <c r="F138" i="8"/>
  <c r="F144" i="8"/>
  <c r="F150" i="8"/>
  <c r="F161" i="8"/>
  <c r="G16" i="19"/>
  <c r="G18" i="19"/>
  <c r="G221" i="9"/>
  <c r="G231" i="9"/>
  <c r="G456" i="9"/>
  <c r="G17" i="19"/>
  <c r="F588" i="19"/>
  <c r="G123" i="8"/>
  <c r="G528" i="9"/>
  <c r="G522" i="9"/>
  <c r="G516" i="9"/>
  <c r="G527" i="9"/>
  <c r="G521" i="9"/>
  <c r="G515" i="9"/>
  <c r="G532" i="9" s="1"/>
  <c r="G531" i="9"/>
  <c r="G525" i="9"/>
  <c r="G519" i="9"/>
  <c r="G130" i="8"/>
  <c r="G143" i="8"/>
  <c r="G160" i="8"/>
  <c r="F339" i="9"/>
  <c r="F333" i="9"/>
  <c r="F338" i="9"/>
  <c r="F342" i="9"/>
  <c r="F336" i="9"/>
  <c r="G517" i="9"/>
  <c r="G131" i="8"/>
  <c r="G526" i="9"/>
  <c r="G315" i="19"/>
  <c r="G455" i="9"/>
  <c r="F97" i="8"/>
  <c r="G36" i="10"/>
  <c r="G30" i="10"/>
  <c r="G24" i="10"/>
  <c r="G35" i="10"/>
  <c r="G29" i="10"/>
  <c r="G23" i="10"/>
  <c r="G33" i="10"/>
  <c r="G27" i="10"/>
  <c r="F98" i="8"/>
  <c r="G120" i="8"/>
  <c r="G138" i="8"/>
  <c r="G150" i="8"/>
  <c r="G161" i="8"/>
  <c r="G220" i="8"/>
  <c r="G195" i="9"/>
  <c r="G202" i="9"/>
  <c r="F304" i="9"/>
  <c r="F298" i="9"/>
  <c r="F292" i="9"/>
  <c r="F303" i="9"/>
  <c r="F297" i="9"/>
  <c r="F291" i="9"/>
  <c r="F301" i="9"/>
  <c r="F295" i="9"/>
  <c r="F289" i="9"/>
  <c r="G476" i="9"/>
  <c r="G28" i="10"/>
  <c r="G98" i="8"/>
  <c r="F103" i="8"/>
  <c r="F115" i="8"/>
  <c r="F129" i="8" s="1"/>
  <c r="F121" i="8"/>
  <c r="F127" i="8"/>
  <c r="F132" i="8"/>
  <c r="F139" i="8"/>
  <c r="F145" i="8"/>
  <c r="F151" i="8"/>
  <c r="F156" i="8"/>
  <c r="F162" i="8"/>
  <c r="F174" i="8"/>
  <c r="F179" i="8" s="1"/>
  <c r="F186" i="8"/>
  <c r="F205" i="8"/>
  <c r="G211" i="9"/>
  <c r="G222" i="9"/>
  <c r="G303" i="9"/>
  <c r="G297" i="9"/>
  <c r="G291" i="9"/>
  <c r="G302" i="9"/>
  <c r="G296" i="9"/>
  <c r="G290" i="9"/>
  <c r="G305" i="9" s="1"/>
  <c r="F337" i="9"/>
  <c r="F347" i="9"/>
  <c r="F359" i="9"/>
  <c r="F358" i="9"/>
  <c r="F356" i="9"/>
  <c r="G450" i="9"/>
  <c r="G458" i="9"/>
  <c r="G479" i="9"/>
  <c r="F41" i="10"/>
  <c r="F40" i="10"/>
  <c r="F42" i="10" s="1"/>
  <c r="G230" i="9"/>
  <c r="G225" i="9"/>
  <c r="G219" i="9"/>
  <c r="G229" i="9"/>
  <c r="G224" i="9"/>
  <c r="G228" i="9"/>
  <c r="G524" i="9"/>
  <c r="G125" i="8"/>
  <c r="G149" i="8"/>
  <c r="F440" i="9"/>
  <c r="G114" i="8"/>
  <c r="G126" i="8"/>
  <c r="G144" i="8"/>
  <c r="G518" i="9"/>
  <c r="F93" i="8"/>
  <c r="F99" i="8"/>
  <c r="G115" i="8"/>
  <c r="G121" i="8"/>
  <c r="G127" i="8"/>
  <c r="G132" i="8"/>
  <c r="G139" i="8"/>
  <c r="G145" i="8"/>
  <c r="G151" i="8"/>
  <c r="G156" i="8"/>
  <c r="G196" i="9"/>
  <c r="G223" i="9"/>
  <c r="F233" i="9"/>
  <c r="G347" i="9"/>
  <c r="G358" i="9"/>
  <c r="G357" i="9"/>
  <c r="G369" i="9"/>
  <c r="F480" i="9"/>
  <c r="F577" i="9"/>
  <c r="G321" i="19"/>
  <c r="F461" i="19"/>
  <c r="F616" i="19"/>
  <c r="F149" i="8"/>
  <c r="G220" i="9"/>
  <c r="G447" i="9"/>
  <c r="G119" i="8"/>
  <c r="F15" i="9"/>
  <c r="F72" i="8"/>
  <c r="F77" i="8" s="1"/>
  <c r="G93" i="8"/>
  <c r="G100" i="8" s="1"/>
  <c r="F116" i="8"/>
  <c r="F122" i="8"/>
  <c r="F128" i="8"/>
  <c r="F140" i="8"/>
  <c r="F146" i="8"/>
  <c r="F152" i="8"/>
  <c r="F193" i="8"/>
  <c r="G212" i="9"/>
  <c r="F224" i="9"/>
  <c r="G233" i="9"/>
  <c r="F287" i="9"/>
  <c r="F305" i="9" s="1"/>
  <c r="F296" i="9"/>
  <c r="F348" i="9"/>
  <c r="G378" i="9"/>
  <c r="G451" i="9"/>
  <c r="G468" i="9"/>
  <c r="G480" i="9"/>
  <c r="G520" i="9"/>
  <c r="G596" i="9"/>
  <c r="G590" i="9"/>
  <c r="G584" i="9"/>
  <c r="G595" i="9"/>
  <c r="G589" i="9"/>
  <c r="G583" i="9"/>
  <c r="G598" i="9"/>
  <c r="G593" i="9"/>
  <c r="G587" i="9"/>
  <c r="G581" i="9"/>
  <c r="G31" i="10"/>
  <c r="F138" i="11"/>
  <c r="F326" i="19"/>
  <c r="F320" i="19"/>
  <c r="F314" i="19"/>
  <c r="F325" i="19"/>
  <c r="F319" i="19"/>
  <c r="F313" i="19"/>
  <c r="F324" i="19"/>
  <c r="F318" i="19"/>
  <c r="F312" i="19"/>
  <c r="F323" i="19"/>
  <c r="F317" i="19"/>
  <c r="F311" i="19"/>
  <c r="F322" i="19"/>
  <c r="F316" i="19"/>
  <c r="F310" i="19"/>
  <c r="G461" i="19"/>
  <c r="G17" i="22"/>
  <c r="G153" i="11"/>
  <c r="G158" i="11"/>
  <c r="F33" i="19"/>
  <c r="F337" i="19"/>
  <c r="F343" i="19"/>
  <c r="F349" i="19"/>
  <c r="F357" i="19"/>
  <c r="F363" i="19"/>
  <c r="F370" i="19"/>
  <c r="F377" i="19"/>
  <c r="F492" i="19"/>
  <c r="G594" i="19"/>
  <c r="G595" i="19" s="1"/>
  <c r="F241" i="9"/>
  <c r="F249" i="9" s="1"/>
  <c r="F247" i="9"/>
  <c r="F252" i="9"/>
  <c r="F420" i="9"/>
  <c r="F426" i="9"/>
  <c r="F432" i="9"/>
  <c r="F541" i="9"/>
  <c r="F547" i="9"/>
  <c r="F562" i="9"/>
  <c r="F570" i="9" s="1"/>
  <c r="F582" i="9"/>
  <c r="F588" i="9"/>
  <c r="F594" i="9"/>
  <c r="F22" i="10"/>
  <c r="F37" i="10" s="1"/>
  <c r="F28" i="10"/>
  <c r="F34" i="10"/>
  <c r="F154" i="11"/>
  <c r="F159" i="11"/>
  <c r="F172" i="11"/>
  <c r="F179" i="11" s="1"/>
  <c r="F178" i="11"/>
  <c r="F183" i="11"/>
  <c r="F34" i="19"/>
  <c r="G271" i="19"/>
  <c r="G337" i="19"/>
  <c r="G343" i="19"/>
  <c r="G349" i="19"/>
  <c r="G357" i="19"/>
  <c r="G363" i="19"/>
  <c r="G370" i="19"/>
  <c r="G377" i="19"/>
  <c r="G492" i="19"/>
  <c r="F583" i="9"/>
  <c r="F589" i="9"/>
  <c r="F595" i="9"/>
  <c r="F184" i="11"/>
  <c r="F36" i="19"/>
  <c r="G371" i="19"/>
  <c r="G378" i="19"/>
  <c r="G493" i="19"/>
  <c r="F13" i="9"/>
  <c r="F24" i="9"/>
  <c r="G242" i="9"/>
  <c r="G248" i="9"/>
  <c r="G253" i="9"/>
  <c r="G421" i="9"/>
  <c r="G440" i="9" s="1"/>
  <c r="G427" i="9"/>
  <c r="G433" i="9"/>
  <c r="G542" i="9"/>
  <c r="G548" i="9"/>
  <c r="G555" i="9" s="1"/>
  <c r="G563" i="9"/>
  <c r="G570" i="9" s="1"/>
  <c r="G122" i="11"/>
  <c r="G128" i="11"/>
  <c r="G134" i="11"/>
  <c r="G140" i="11"/>
  <c r="G149" i="11"/>
  <c r="G155" i="11"/>
  <c r="G160" i="11"/>
  <c r="G184" i="11"/>
  <c r="F37" i="19"/>
  <c r="F267" i="19"/>
  <c r="F274" i="19" s="1"/>
  <c r="F333" i="19"/>
  <c r="F350" i="19" s="1"/>
  <c r="F339" i="19"/>
  <c r="F345" i="19"/>
  <c r="F359" i="19"/>
  <c r="F372" i="19"/>
  <c r="F379" i="19"/>
  <c r="F386" i="19"/>
  <c r="F402" i="19" s="1"/>
  <c r="F392" i="19"/>
  <c r="F398" i="19"/>
  <c r="F470" i="19"/>
  <c r="F474" i="19" s="1"/>
  <c r="F488" i="19"/>
  <c r="F494" i="19"/>
  <c r="F537" i="19"/>
  <c r="F553" i="19" s="1"/>
  <c r="F543" i="19"/>
  <c r="F549" i="19"/>
  <c r="F584" i="9"/>
  <c r="F590" i="9"/>
  <c r="F596" i="9"/>
  <c r="F24" i="10"/>
  <c r="F30" i="10"/>
  <c r="F150" i="11"/>
  <c r="F156" i="11"/>
  <c r="F161" i="11"/>
  <c r="F174" i="11"/>
  <c r="F185" i="11"/>
  <c r="F27" i="19"/>
  <c r="F30" i="19" s="1"/>
  <c r="F38" i="19"/>
  <c r="G267" i="19"/>
  <c r="G274" i="19" s="1"/>
  <c r="G333" i="19"/>
  <c r="G350" i="19" s="1"/>
  <c r="G339" i="19"/>
  <c r="G345" i="19"/>
  <c r="G359" i="19"/>
  <c r="G372" i="19"/>
  <c r="G379" i="19"/>
  <c r="G392" i="19"/>
  <c r="G402" i="19" s="1"/>
  <c r="G398" i="19"/>
  <c r="G470" i="19"/>
  <c r="G474" i="19" s="1"/>
  <c r="G488" i="19"/>
  <c r="G496" i="19" s="1"/>
  <c r="G494" i="19"/>
  <c r="F26" i="9"/>
  <c r="G123" i="11"/>
  <c r="G129" i="11"/>
  <c r="G135" i="11"/>
  <c r="G150" i="11"/>
  <c r="G156" i="11"/>
  <c r="G161" i="11"/>
  <c r="F28" i="19"/>
  <c r="F39" i="19"/>
  <c r="F334" i="19"/>
  <c r="F340" i="19"/>
  <c r="F346" i="19"/>
  <c r="F354" i="19"/>
  <c r="F360" i="19"/>
  <c r="F367" i="19"/>
  <c r="F387" i="19"/>
  <c r="F393" i="19"/>
  <c r="F489" i="19"/>
  <c r="F538" i="19"/>
  <c r="F544" i="19"/>
  <c r="F585" i="9"/>
  <c r="F591" i="9"/>
  <c r="F175" i="11"/>
  <c r="F16" i="19"/>
  <c r="G334" i="19"/>
  <c r="G340" i="19"/>
  <c r="G354" i="19"/>
  <c r="G367" i="19"/>
  <c r="G393" i="19"/>
  <c r="G489" i="19"/>
  <c r="F335" i="19"/>
  <c r="F341" i="19"/>
  <c r="F355" i="19"/>
  <c r="F17" i="19"/>
  <c r="F475" i="9" l="1"/>
  <c r="F353" i="9"/>
  <c r="G252" i="19"/>
  <c r="G327" i="19"/>
  <c r="F374" i="19"/>
  <c r="G249" i="9"/>
  <c r="F208" i="8"/>
  <c r="F207" i="8"/>
  <c r="G364" i="19"/>
  <c r="G381" i="19"/>
  <c r="F360" i="9"/>
  <c r="G475" i="9"/>
  <c r="G155" i="8"/>
  <c r="F157" i="11"/>
  <c r="G157" i="11"/>
  <c r="F364" i="19"/>
  <c r="F100" i="8"/>
  <c r="G19" i="19"/>
  <c r="G374" i="19"/>
  <c r="F19" i="19"/>
  <c r="G144" i="11"/>
  <c r="G227" i="9"/>
  <c r="F227" i="9"/>
  <c r="F343" i="9"/>
  <c r="F155" i="8"/>
  <c r="F496" i="19"/>
  <c r="F381" i="19"/>
  <c r="F327" i="19"/>
  <c r="G129" i="8"/>
  <c r="F252" i="19"/>
  <c r="G37" i="10"/>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<sst xmlns="http://schemas.openxmlformats.org/spreadsheetml/2006/main" count="3819" uniqueCount="2722">
  <si>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</si>
  <si>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</si>
  <si>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</si>
  <si>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</si>
  <si>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</si>
  <si>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</si>
  <si>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</si>
  <si>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</si>
  <si>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</si>
  <si>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</si>
  <si>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</si>
  <si>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</si>
  <si>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</si>
  <si>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</si>
  <si>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</si>
  <si>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</si>
  <si>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</si>
  <si>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</si>
  <si>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</si>
  <si>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</si>
  <si>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</si>
  <si>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</si>
  <si>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</si>
  <si>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</si>
  <si>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</si>
  <si>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</si>
  <si>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</si>
  <si>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</si>
  <si>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</si>
  <si>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</si>
  <si>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</si>
  <si>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</si>
  <si>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</si>
  <si>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</si>
  <si>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</si>
  <si>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</si>
  <si>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</si>
  <si>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</si>
  <si>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</si>
  <si>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</si>
  <si>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</si>
  <si>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</si>
  <si>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</si>
  <si>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</si>
  <si>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</si>
  <si>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</si>
  <si>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</si>
  <si>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</si>
  <si>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</si>
  <si>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</si>
  <si>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</si>
  <si>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</si>
  <si>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</si>
  <si>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</si>
  <si>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</si>
  <si>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</si>
  <si>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</si>
  <si>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</si>
  <si>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</si>
  <si>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</si>
  <si>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</si>
  <si>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</si>
  <si>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</si>
  <si>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</si>
  <si>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</si>
  <si>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</si>
  <si>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</si>
  <si>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</si>
  <si>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</si>
  <si>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</si>
  <si>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</si>
  <si>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</si>
  <si>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</si>
  <si>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</si>
  <si>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</si>
  <si>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</si>
  <si>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</si>
  <si>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</si>
  <si>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</si>
  <si>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</si>
  <si>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</si>
  <si>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</si>
  <si>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</si>
  <si>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</si>
  <si>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</si>
  <si>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</si>
  <si>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</si>
  <si>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</si>
  <si>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</si>
  <si>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</si>
  <si>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</si>
  <si>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</si>
  <si>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</si>
  <si>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</si>
  <si>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</si>
  <si>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</si>
  <si>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</si>
  <si>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</si>
  <si>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</si>
  <si>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</si>
  <si>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</si>
  <si>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</si>
  <si>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</si>
  <si>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</si>
  <si>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</si>
  <si>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</si>
  <si>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</si>
  <si>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</si>
  <si>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</si>
  <si>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</si>
  <si>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</si>
  <si>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</si>
  <si>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</si>
  <si>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</si>
  <si>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</si>
  <si>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</si>
  <si>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</si>
  <si>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</si>
  <si>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</si>
  <si>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</si>
  <si>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</si>
  <si>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</si>
  <si>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</si>
  <si>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</si>
  <si>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</si>
  <si>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</si>
  <si>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</si>
  <si>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</si>
  <si>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</si>
  <si>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</si>
  <si>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</si>
  <si>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</si>
  <si>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</si>
  <si>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</si>
  <si>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</si>
  <si>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</si>
  <si>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</si>
  <si>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</si>
  <si>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</si>
  <si>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</si>
  <si>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</si>
  <si>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</si>
  <si>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</si>
  <si>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</si>
  <si>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</si>
  <si>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</si>
  <si>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</si>
  <si>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</si>
  <si>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</si>
  <si>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</si>
  <si>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</si>
  <si>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</si>
  <si>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</si>
  <si>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</si>
  <si>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</si>
  <si>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</si>
  <si>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</si>
  <si>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</si>
  <si>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</si>
  <si>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</si>
  <si>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</si>
  <si>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</si>
  <si>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</si>
  <si>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</si>
  <si>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</si>
  <si>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</si>
  <si>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</si>
  <si>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</si>
  <si>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</si>
  <si>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</si>
  <si>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</si>
  <si>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</si>
  <si>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</si>
  <si>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</si>
  <si>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</si>
  <si>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</si>
  <si>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</si>
  <si>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</si>
  <si>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</si>
  <si>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</si>
  <si>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</si>
  <si>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</si>
  <si>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</si>
  <si>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</si>
  <si>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</si>
  <si>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</si>
  <si>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</si>
  <si>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</si>
  <si>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</si>
  <si>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</si>
  <si>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</si>
  <si>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</si>
  <si>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</si>
  <si>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</si>
  <si>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</si>
  <si>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</si>
  <si>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</si>
  <si>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</si>
  <si>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</si>
  <si>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</si>
  <si>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</si>
  <si>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</si>
  <si>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</si>
  <si>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</si>
  <si>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</si>
  <si>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</si>
  <si>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</si>
  <si>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</si>
  <si>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</si>
  <si>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</si>
  <si>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</si>
  <si>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</si>
  <si>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</si>
  <si>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</si>
  <si>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</si>
  <si>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</si>
  <si>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</si>
  <si>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</si>
  <si>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</si>
  <si>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</si>
  <si>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</si>
  <si>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</si>
  <si>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</si>
  <si>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</si>
  <si>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</si>
  <si>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</si>
  <si>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</si>
  <si>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</si>
  <si>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</si>
  <si>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</si>
  <si>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</si>
  <si>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</si>
  <si>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</si>
  <si>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</si>
  <si>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</si>
  <si>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</si>
  <si>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</si>
  <si>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</si>
  <si>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</si>
  <si>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</si>
  <si>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</si>
  <si>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</si>
  <si>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</si>
  <si>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</si>
  <si>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</si>
  <si>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</si>
  <si>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</si>
  <si>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</si>
  <si>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</si>
  <si>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</si>
  <si>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</si>
  <si>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</si>
  <si>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</si>
  <si>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</si>
  <si>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</si>
  <si>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</si>
  <si>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</si>
  <si>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</si>
  <si>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</si>
  <si>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</si>
  <si>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</si>
  <si>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</si>
  <si>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</si>
  <si>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</si>
  <si>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</si>
  <si>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</si>
  <si>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</si>
  <si>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</si>
  <si>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</si>
  <si>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</si>
  <si>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</si>
  <si>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</si>
  <si>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</si>
  <si>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</si>
  <si>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</si>
  <si>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</si>
  <si>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</si>
  <si>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</si>
  <si>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</si>
  <si>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</si>
  <si>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</si>
  <si>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</si>
  <si>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</si>
  <si>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</si>
  <si>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</si>
  <si>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</si>
  <si>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</si>
  <si>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</si>
  <si>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</si>
  <si>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</si>
  <si>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</si>
  <si>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</si>
  <si>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</si>
  <si>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</si>
  <si>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</si>
  <si>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</si>
  <si>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</si>
  <si>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</si>
  <si>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</si>
  <si>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</si>
  <si>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</si>
  <si>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</si>
  <si>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</si>
  <si>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</si>
  <si>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</si>
  <si>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</si>
  <si>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</si>
  <si>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</si>
  <si>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</si>
  <si>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</si>
  <si>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</si>
  <si>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</si>
  <si>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</si>
  <si>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</si>
  <si>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</si>
  <si>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</si>
  <si>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</si>
  <si>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</si>
  <si>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</si>
  <si>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</si>
  <si>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</si>
  <si>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</si>
  <si>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</si>
  <si>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</si>
  <si>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</si>
  <si>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</si>
  <si>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</si>
  <si>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</si>
  <si>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</si>
  <si>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</si>
  <si>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</si>
  <si>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</si>
  <si>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</si>
  <si>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</si>
  <si>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</si>
  <si>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</si>
  <si>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</si>
  <si>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</si>
  <si>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</si>
  <si>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</si>
  <si>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</si>
  <si>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</si>
  <si>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</si>
  <si>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</si>
  <si>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</si>
  <si>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</si>
  <si>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</si>
  <si>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</si>
  <si>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</si>
  <si>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</si>
  <si>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</si>
  <si>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</si>
  <si>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</si>
  <si>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</si>
  <si>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</si>
  <si>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</si>
  <si>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</si>
  <si>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</si>
  <si>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</si>
  <si>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</si>
  <si>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</si>
  <si>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</si>
  <si>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</si>
  <si>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</si>
  <si>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</si>
  <si>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</si>
  <si>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</si>
  <si>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</si>
  <si>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</si>
  <si>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</si>
  <si>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</si>
  <si>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</si>
  <si>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</si>
  <si>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</si>
  <si>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</si>
  <si>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</si>
  <si>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</si>
  <si>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</si>
  <si>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</si>
  <si>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</si>
  <si>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</si>
  <si>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</si>
  <si>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</si>
  <si>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</si>
  <si>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</si>
  <si>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</si>
  <si>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</si>
  <si>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</si>
  <si>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</si>
  <si>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</si>
  <si>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</si>
  <si>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</si>
  <si>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</si>
  <si>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</si>
  <si>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</si>
  <si>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</si>
  <si>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</si>
  <si>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</si>
  <si>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</si>
  <si>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</si>
  <si>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</si>
  <si>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</si>
  <si>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</si>
  <si>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</si>
  <si>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</si>
  <si>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</si>
  <si>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</si>
  <si>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</si>
  <si>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</si>
  <si>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</si>
  <si>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</si>
  <si>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</si>
  <si>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</si>
  <si>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</si>
  <si>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</si>
  <si>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</si>
  <si>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</si>
  <si>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</si>
  <si>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</si>
  <si>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</si>
  <si>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</si>
  <si>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</si>
  <si>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</si>
  <si>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</si>
  <si>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</si>
  <si>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</si>
  <si>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</si>
  <si>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</si>
  <si>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</si>
  <si>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</si>
  <si>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</si>
  <si>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</si>
  <si>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</si>
  <si>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</si>
  <si>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</si>
  <si>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</si>
  <si>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</si>
  <si>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</si>
  <si>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</si>
  <si>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</si>
  <si>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</si>
  <si>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</si>
  <si>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</si>
  <si>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</si>
  <si>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</si>
  <si>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</si>
  <si>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</si>
  <si>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</si>
  <si>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</si>
  <si>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</si>
  <si>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</si>
  <si>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</si>
  <si>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</si>
  <si>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</si>
  <si>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</si>
  <si>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</si>
  <si>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</si>
  <si>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</si>
  <si>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</si>
  <si>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</si>
  <si>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</si>
  <si>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</si>
  <si>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</si>
  <si>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</si>
  <si>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</si>
  <si>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</si>
  <si>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</si>
  <si>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</si>
  <si>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</si>
  <si>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</si>
  <si>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</si>
  <si>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</si>
  <si>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</si>
  <si>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</si>
  <si>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</si>
  <si>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</si>
  <si>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</si>
  <si>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</si>
  <si>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</si>
  <si>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</si>
  <si>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</si>
  <si>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</si>
  <si>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</si>
  <si>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</si>
  <si>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</si>
  <si>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</si>
  <si>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</si>
  <si>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</si>
  <si>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</si>
  <si>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</si>
  <si>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</si>
  <si>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</si>
  <si>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</si>
  <si>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</si>
  <si>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</si>
  <si>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</si>
  <si>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</si>
  <si>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</si>
  <si>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</si>
  <si>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</si>
  <si>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</si>
  <si>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</si>
  <si>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</si>
  <si>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</si>
  <si>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</si>
  <si>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</si>
  <si>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</si>
  <si>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</si>
  <si>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</si>
  <si>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</si>
  <si>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</si>
  <si>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</si>
  <si>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</si>
  <si>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</si>
  <si>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</si>
  <si>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</si>
  <si>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</si>
  <si>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</si>
  <si>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</si>
  <si>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</si>
  <si>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</si>
  <si>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</si>
  <si>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</si>
  <si>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</si>
  <si>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</si>
  <si>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</si>
  <si>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</si>
  <si>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</si>
  <si>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</si>
  <si>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</si>
  <si>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</si>
  <si>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</si>
  <si>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</si>
  <si>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</si>
  <si>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</si>
  <si>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</si>
  <si>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</si>
  <si>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</si>
  <si>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</si>
  <si>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</si>
  <si>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</si>
  <si>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</si>
  <si>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</si>
  <si>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</si>
  <si>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</si>
  <si>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</si>
  <si>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</si>
  <si>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</si>
  <si>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</si>
  <si>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</si>
  <si>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</si>
  <si>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</si>
  <si>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</si>
  <si>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</si>
  <si>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</si>
  <si>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</si>
  <si>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</si>
  <si>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</si>
  <si>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</si>
  <si>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</si>
  <si>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</si>
  <si>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</si>
  <si>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</si>
  <si>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</si>
  <si>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</si>
  <si>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</si>
  <si>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</si>
  <si>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</si>
  <si>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</si>
  <si>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</si>
  <si>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</si>
  <si>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</si>
  <si>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</si>
  <si>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</si>
  <si>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</si>
  <si>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</si>
  <si>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</si>
  <si>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</si>
  <si>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</si>
  <si>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</si>
  <si>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</si>
  <si>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</si>
  <si>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</si>
  <si>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</si>
  <si>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</si>
  <si>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</si>
  <si>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</si>
  <si>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</si>
  <si>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</si>
  <si>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</si>
  <si>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</si>
  <si>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</si>
  <si>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</si>
  <si>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</si>
  <si>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</si>
  <si>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</si>
  <si>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</si>
  <si>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</si>
  <si>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</si>
  <si>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</si>
  <si>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</si>
  <si>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</si>
  <si>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</si>
  <si>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</si>
  <si>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</si>
  <si>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</si>
  <si>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</si>
  <si>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</si>
  <si>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</si>
  <si>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</si>
  <si>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</si>
  <si>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</si>
  <si>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</si>
  <si>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</si>
  <si>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</si>
  <si>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</si>
  <si>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</si>
  <si>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</si>
  <si>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</si>
  <si>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</si>
  <si>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</si>
  <si>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</si>
  <si>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</si>
  <si>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</si>
  <si>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</si>
  <si>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</si>
  <si>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</si>
  <si>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</si>
  <si>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</si>
  <si>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</si>
  <si>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</si>
  <si>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</si>
  <si>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</si>
  <si>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</si>
  <si>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</si>
  <si>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</si>
  <si>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</si>
  <si>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</si>
  <si>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</si>
  <si>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</si>
  <si>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</si>
  <si>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</si>
  <si>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</si>
  <si>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</si>
  <si>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</si>
  <si>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</si>
  <si>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</si>
  <si>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</si>
  <si>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</si>
  <si>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</si>
  <si>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</si>
  <si>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</si>
  <si>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</si>
  <si>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</si>
  <si>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</si>
  <si>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</si>
  <si>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</si>
  <si>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</si>
  <si>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</si>
  <si>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</si>
  <si>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</si>
  <si>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</si>
  <si>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</si>
  <si>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</si>
  <si>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</si>
  <si>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</si>
  <si>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</si>
  <si>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</si>
  <si>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</si>
  <si>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</si>
  <si>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</si>
  <si>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</si>
  <si>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</si>
  <si>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</si>
  <si>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</si>
  <si>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</si>
  <si>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</si>
  <si>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</si>
  <si>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</si>
  <si>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</si>
  <si>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</si>
  <si>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</si>
  <si>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</si>
  <si>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</si>
  <si>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</si>
  <si>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</si>
  <si>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</si>
  <si>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</si>
  <si>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</si>
  <si>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</si>
  <si>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</si>
  <si>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</si>
  <si>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</si>
  <si>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</si>
  <si>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</si>
  <si>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</si>
  <si>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</si>
  <si>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</si>
  <si>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</si>
  <si>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</si>
  <si>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</si>
  <si>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</si>
  <si>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</si>
  <si>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</si>
  <si>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</si>
  <si>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</si>
  <si>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</si>
  <si>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</si>
  <si>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</si>
  <si>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</si>
  <si>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</si>
  <si>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</si>
  <si>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</si>
  <si>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</si>
  <si>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</si>
  <si>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</si>
  <si>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</si>
  <si>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</si>
  <si>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</si>
  <si>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</si>
  <si>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</si>
  <si>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</si>
  <si>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</si>
  <si>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</si>
  <si>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</si>
  <si>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</si>
  <si>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</si>
  <si>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</si>
  <si>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</si>
  <si>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</si>
  <si>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</si>
  <si>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</si>
  <si>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</si>
  <si>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</si>
  <si>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</si>
  <si>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</si>
  <si>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</si>
  <si>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</si>
  <si>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</si>
  <si>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</si>
  <si>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</si>
  <si>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</si>
  <si>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</si>
  <si>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</si>
  <si>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</si>
  <si>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</si>
  <si>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</si>
  <si>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</si>
  <si>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</si>
  <si>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</si>
  <si>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</si>
  <si>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</si>
  <si>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</si>
  <si>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</si>
  <si>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</si>
  <si>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</si>
  <si>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</si>
  <si>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</si>
  <si>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</si>
  <si>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</si>
  <si>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</si>
  <si>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</si>
  <si>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</si>
  <si>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</si>
  <si>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</si>
  <si>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</si>
  <si>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</si>
  <si>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</si>
  <si>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</si>
  <si>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</si>
  <si>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</si>
  <si>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</si>
  <si>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</si>
  <si>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</si>
  <si>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</si>
  <si>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</si>
  <si>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</si>
  <si>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</si>
  <si>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</si>
  <si>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</si>
  <si>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</si>
  <si>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</si>
  <si>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</si>
  <si>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</si>
  <si>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</si>
  <si>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</si>
  <si>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</si>
  <si>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</si>
  <si>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</si>
  <si>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</si>
  <si>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</si>
  <si>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</si>
  <si>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</si>
  <si>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</si>
  <si>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</si>
  <si>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</si>
  <si>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</si>
  <si>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</si>
  <si>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</si>
  <si>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</si>
  <si>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</si>
  <si>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</si>
  <si>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</si>
  <si>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</si>
  <si>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</si>
  <si>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</si>
  <si>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</si>
  <si>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</si>
  <si>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</si>
  <si>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</si>
  <si>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</si>
  <si>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</si>
  <si>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</si>
  <si>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</si>
  <si>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</si>
  <si>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</si>
  <si>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</si>
  <si>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</si>
  <si>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</si>
  <si>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</si>
  <si>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</si>
  <si>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</si>
  <si>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</si>
  <si>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</si>
  <si>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</si>
  <si>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</si>
  <si>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</si>
  <si>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</si>
  <si>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</si>
  <si>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</si>
  <si>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</si>
  <si>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</si>
  <si>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</si>
  <si>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</si>
  <si>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</si>
  <si>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</si>
  <si>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</si>
  <si>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</si>
  <si>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</si>
  <si>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</si>
  <si>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</si>
  <si>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</si>
  <si>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</si>
  <si>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</si>
  <si>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</si>
  <si>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</si>
  <si>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</si>
  <si>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</si>
  <si>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</si>
  <si>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</si>
  <si>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</si>
  <si>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</si>
  <si>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</si>
  <si>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</si>
  <si>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</si>
  <si>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</si>
  <si>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</si>
  <si>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</si>
  <si>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</si>
  <si>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</si>
  <si>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</si>
  <si>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</si>
  <si>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</si>
  <si>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</si>
  <si>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</si>
  <si>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</si>
  <si>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</si>
  <si>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</si>
  <si>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</si>
  <si>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</si>
  <si>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</si>
  <si>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</si>
  <si>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</si>
  <si>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</si>
  <si>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</si>
  <si>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</si>
  <si>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</si>
  <si>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</si>
  <si>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</si>
  <si>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</si>
  <si>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</si>
  <si>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</si>
  <si>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</si>
  <si>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</si>
  <si>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</si>
  <si>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</si>
  <si>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</si>
  <si>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</si>
  <si>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</si>
  <si>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</si>
  <si>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</si>
  <si>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</si>
  <si>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</si>
  <si>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</si>
  <si>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</si>
  <si>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</si>
  <si>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</si>
  <si>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</si>
  <si>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</si>
  <si>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</si>
  <si>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</si>
  <si>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</si>
  <si>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</si>
  <si>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</si>
  <si>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</si>
  <si>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</si>
  <si>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</si>
  <si>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</si>
  <si>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</si>
  <si>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</si>
  <si>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</si>
  <si>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</si>
  <si>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</si>
  <si>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</si>
  <si>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</si>
  <si>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</si>
  <si>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</si>
  <si>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</si>
  <si>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</si>
  <si>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</si>
  <si>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</si>
  <si>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</si>
  <si>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</si>
  <si>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</si>
  <si>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</si>
  <si>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</si>
  <si>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</si>
  <si>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</si>
  <si>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</si>
  <si>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</si>
  <si>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</si>
  <si>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</si>
  <si>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</si>
  <si>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</si>
  <si>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</si>
  <si>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</si>
  <si>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</si>
  <si>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</si>
  <si>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</si>
  <si>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</si>
  <si>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</si>
  <si>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</si>
  <si>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</si>
  <si>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</si>
  <si>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</si>
  <si>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</si>
  <si>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</si>
  <si>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</si>
  <si>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</si>
  <si>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</si>
  <si>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</si>
  <si>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</si>
  <si>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</si>
  <si>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</si>
  <si>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</si>
  <si>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</si>
  <si>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</si>
  <si>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</si>
  <si>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</si>
  <si>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</si>
  <si>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</si>
  <si>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</si>
  <si>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</si>
  <si>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</si>
  <si>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</si>
  <si>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</si>
  <si>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</si>
  <si>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</si>
  <si>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</si>
  <si>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</si>
  <si>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</si>
  <si>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</si>
  <si>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</si>
  <si>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</si>
  <si>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</si>
  <si>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</si>
  <si>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</si>
  <si>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</si>
  <si>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</si>
  <si>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</si>
  <si>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</si>
  <si>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</si>
  <si>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</si>
  <si>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</si>
  <si>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</si>
  <si>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</si>
  <si>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</si>
  <si>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</si>
  <si>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</si>
  <si>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</si>
  <si>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</si>
  <si>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</si>
  <si>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</si>
  <si>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</si>
  <si>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</si>
  <si>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</si>
  <si>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</si>
  <si>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</si>
  <si>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</si>
  <si>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</si>
  <si>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</si>
  <si>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</si>
  <si>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</si>
  <si>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</si>
  <si>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</si>
  <si>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</si>
  <si>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</si>
  <si>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</si>
  <si>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</si>
  <si>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</si>
  <si>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</si>
  <si>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</si>
  <si>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</si>
  <si>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</si>
  <si>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</si>
  <si>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</si>
  <si>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</si>
  <si>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</si>
  <si>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</si>
  <si>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</si>
  <si>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</si>
  <si>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</si>
  <si>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</si>
  <si>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</si>
  <si>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</si>
  <si>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</si>
  <si>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</si>
  <si>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</si>
  <si>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</si>
  <si>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</si>
  <si>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</si>
  <si>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</si>
  <si>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</si>
  <si>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</si>
  <si>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</si>
  <si>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</si>
  <si>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</si>
  <si>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</si>
  <si>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</si>
  <si>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</si>
  <si>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</si>
  <si>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</si>
  <si>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</si>
  <si>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</si>
  <si>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</si>
  <si>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</si>
  <si>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</si>
  <si>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</si>
  <si>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</si>
  <si>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</si>
  <si>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</si>
  <si>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</si>
  <si>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</si>
  <si>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</si>
  <si>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</si>
  <si>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</si>
  <si>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</si>
  <si>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</si>
  <si>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</si>
  <si>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</si>
  <si>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</si>
  <si>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</si>
  <si>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</si>
  <si>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</si>
  <si>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</si>
  <si>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</si>
  <si>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</si>
  <si>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</si>
  <si>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</si>
  <si>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</si>
  <si>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</si>
  <si>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</si>
  <si>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</si>
  <si>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</si>
  <si>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</si>
  <si>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</si>
  <si>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</si>
  <si>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</si>
  <si>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</si>
  <si>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</si>
  <si>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</si>
  <si>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</si>
  <si>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</si>
  <si>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</si>
  <si>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</si>
  <si>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</si>
  <si>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</si>
  <si>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</si>
  <si>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</si>
  <si>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</si>
  <si>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</si>
  <si>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</si>
  <si>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</si>
  <si>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</si>
  <si>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</si>
  <si>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</si>
  <si>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</si>
  <si>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</si>
  <si>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</si>
  <si>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</si>
  <si>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</si>
  <si>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</si>
  <si>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</si>
  <si>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</si>
  <si>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</si>
  <si>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</si>
  <si>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</si>
  <si>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</si>
  <si>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</si>
  <si>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</si>
  <si>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</si>
  <si>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</si>
  <si>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</si>
  <si>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</si>
  <si>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</si>
  <si>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</si>
  <si>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</si>
  <si>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</si>
  <si>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</si>
  <si>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</si>
  <si>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</si>
  <si>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</si>
  <si>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</si>
  <si>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</si>
  <si>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</si>
  <si>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</si>
  <si>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</si>
  <si>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</si>
  <si>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</si>
  <si>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</si>
  <si>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</si>
  <si>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</si>
  <si>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</si>
  <si>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</si>
  <si>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</si>
  <si>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</si>
  <si>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</si>
  <si>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</si>
  <si>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</si>
  <si>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</si>
  <si>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</si>
  <si>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</si>
  <si>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</si>
  <si>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</si>
  <si>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</si>
  <si>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</si>
  <si>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</si>
  <si>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</si>
  <si>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</si>
  <si>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</si>
  <si>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</si>
  <si>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</si>
  <si>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</si>
  <si>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</si>
  <si>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</si>
  <si>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</si>
  <si>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</si>
  <si>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</si>
  <si>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</si>
  <si>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</si>
  <si>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</si>
  <si>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</si>
  <si>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</si>
  <si>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</si>
  <si>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</si>
  <si>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</si>
  <si>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</si>
  <si>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</si>
  <si>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</si>
  <si>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</si>
  <si>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</si>
  <si>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</si>
  <si>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</si>
  <si>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</si>
  <si>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</si>
  <si>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</si>
  <si>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</si>
  <si>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</si>
  <si>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</si>
  <si>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</si>
  <si>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</si>
  <si>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</si>
  <si>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</si>
  <si>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</si>
  <si>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</si>
  <si>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</si>
  <si>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</si>
  <si>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</si>
  <si>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</si>
  <si>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</si>
  <si>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</si>
  <si>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</si>
  <si>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</si>
  <si>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</si>
  <si>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</si>
  <si>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</si>
  <si>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</si>
  <si>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</si>
  <si>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</si>
  <si>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</si>
  <si>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</si>
  <si>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</si>
  <si>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</si>
  <si>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</si>
  <si>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</si>
  <si>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</si>
  <si>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</si>
  <si>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</si>
  <si>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</si>
  <si>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</si>
  <si>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</si>
  <si>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</si>
  <si>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</si>
  <si>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</si>
  <si>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</si>
  <si>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</si>
  <si>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</si>
  <si>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</si>
  <si>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</si>
  <si>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</si>
  <si>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</si>
  <si>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</si>
  <si>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</si>
  <si>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</si>
  <si>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</si>
  <si>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</si>
  <si>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</si>
  <si>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</si>
  <si>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</si>
  <si>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</si>
  <si>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</si>
  <si>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</si>
  <si>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</si>
  <si>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</si>
  <si>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</si>
  <si>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</si>
  <si>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</si>
  <si>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</si>
  <si>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</si>
  <si>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</si>
  <si>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</si>
  <si>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</si>
  <si>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</si>
  <si>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</si>
  <si>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</si>
  <si>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</si>
  <si>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</si>
  <si>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</si>
  <si>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</si>
  <si>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</si>
  <si>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</si>
  <si>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</si>
  <si>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</si>
  <si>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</si>
  <si>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</si>
  <si>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</si>
  <si>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</si>
  <si>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</si>
  <si>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</si>
  <si>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</si>
  <si>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</si>
  <si>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</si>
  <si>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</si>
  <si>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</si>
  <si>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</si>
  <si>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</si>
  <si>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</si>
  <si>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</si>
  <si>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</si>
  <si>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</si>
  <si>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</si>
  <si>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</si>
  <si>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</si>
  <si>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</si>
  <si>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</si>
  <si>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</si>
  <si>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</si>
  <si>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</si>
  <si>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</si>
  <si>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</si>
  <si>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</si>
  <si>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</si>
  <si>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</si>
  <si>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</si>
  <si>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</si>
  <si>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</si>
  <si>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</si>
  <si>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</si>
  <si>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</si>
  <si>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</si>
  <si>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</si>
  <si>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</si>
  <si>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</si>
  <si>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</si>
  <si>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</si>
  <si>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</si>
  <si>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</si>
  <si>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</si>
  <si>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</si>
  <si>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</si>
  <si>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</si>
  <si>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</si>
  <si>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</si>
  <si>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</si>
  <si>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</si>
  <si>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</si>
  <si>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</si>
  <si>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</si>
  <si>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</si>
  <si>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</si>
  <si>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</si>
  <si>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</si>
  <si>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</si>
  <si>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</si>
  <si>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</si>
  <si>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</si>
  <si>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</si>
  <si>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</si>
  <si>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</si>
  <si>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</si>
  <si>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</si>
  <si>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</si>
  <si>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</si>
  <si>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</si>
  <si>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</si>
  <si>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</si>
  <si>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</si>
  <si>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</si>
  <si>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</si>
  <si>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</si>
  <si>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</si>
  <si>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</si>
  <si>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</si>
  <si>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</si>
  <si>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</si>
  <si>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</si>
  <si>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</si>
  <si>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</si>
  <si>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</si>
  <si>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</si>
  <si>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</si>
  <si>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</si>
  <si>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</si>
  <si>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</si>
  <si>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</si>
  <si>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</si>
  <si>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</si>
  <si>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</si>
  <si>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</si>
  <si>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</si>
  <si>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</si>
  <si>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</si>
  <si>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</si>
  <si>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</si>
  <si>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</si>
  <si>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</si>
  <si>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</si>
  <si>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</si>
  <si>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</si>
  <si>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</si>
  <si>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</si>
  <si>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</si>
  <si>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</si>
  <si>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</si>
  <si>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</si>
  <si>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</si>
  <si>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</si>
  <si>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</si>
  <si>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</si>
  <si>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</si>
  <si>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</si>
  <si>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</si>
  <si>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</si>
  <si>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</si>
  <si>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</si>
  <si>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</si>
  <si>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</si>
  <si>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</si>
  <si>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</si>
  <si>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</si>
  <si>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</si>
  <si>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</si>
  <si>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</si>
  <si>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</si>
  <si>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</si>
  <si>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</si>
  <si>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</si>
  <si>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</si>
  <si>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</si>
  <si>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</si>
  <si>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</si>
  <si>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</si>
  <si>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</si>
  <si>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</si>
  <si>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</si>
  <si>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</si>
  <si>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</si>
  <si>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</si>
  <si>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</si>
  <si>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</si>
  <si>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</si>
  <si>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</si>
  <si>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</si>
  <si>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</si>
  <si>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</si>
  <si>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</si>
  <si>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</si>
  <si>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</si>
  <si>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</si>
  <si>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</si>
  <si>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</si>
  <si>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</si>
  <si>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</si>
  <si>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</si>
  <si>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</si>
  <si>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</si>
  <si>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</si>
  <si>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</si>
  <si>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</si>
  <si>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</si>
  <si>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</si>
  <si>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</si>
  <si>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</si>
  <si>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</si>
  <si>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</si>
  <si>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</si>
  <si>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</si>
  <si>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</si>
  <si>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</si>
  <si>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</si>
  <si>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</si>
  <si>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</si>
  <si>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</si>
  <si>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</si>
  <si>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</si>
  <si>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</si>
  <si>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</si>
  <si>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</si>
  <si>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</si>
  <si>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</si>
  <si>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</si>
  <si>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</si>
  <si>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</si>
  <si>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</si>
  <si>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</si>
  <si>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</si>
  <si>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</si>
  <si>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</si>
  <si>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</si>
  <si>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</si>
  <si>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</si>
  <si>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</si>
  <si>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</si>
  <si>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</si>
  <si>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</si>
  <si>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</si>
  <si>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</si>
  <si>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</si>
  <si>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</si>
  <si>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</si>
  <si>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</si>
  <si>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</si>
  <si>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</si>
  <si>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</si>
  <si>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</si>
  <si>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</si>
  <si>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</si>
  <si>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</si>
  <si>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</si>
  <si>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</si>
  <si>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</si>
  <si>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</si>
  <si>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</si>
  <si>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</si>
  <si>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</si>
  <si>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</si>
  <si>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</si>
  <si>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</si>
  <si>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</si>
  <si>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</si>
  <si>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</si>
  <si>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</si>
  <si>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</si>
  <si>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</si>
  <si>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</si>
  <si>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</si>
  <si>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</si>
  <si>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</si>
  <si>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</si>
  <si>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</si>
  <si>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</si>
  <si>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</si>
  <si>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</si>
  <si>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</si>
  <si>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</si>
  <si>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</si>
  <si>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</si>
  <si>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</si>
  <si>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</si>
  <si>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</si>
  <si>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</si>
  <si>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</si>
  <si>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</si>
  <si>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</si>
  <si>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</si>
  <si>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</si>
  <si>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</si>
  <si>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</si>
  <si>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</si>
  <si>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</si>
  <si>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</si>
  <si>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</si>
  <si>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</si>
  <si>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</si>
  <si>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</si>
  <si>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</si>
  <si>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</si>
  <si>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</si>
  <si>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</si>
  <si>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</si>
  <si>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</si>
  <si>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</si>
  <si>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</si>
  <si>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</si>
  <si>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</si>
  <si>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</si>
  <si>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</si>
  <si>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</si>
  <si>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</si>
  <si>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</si>
  <si>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</si>
  <si>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</si>
  <si>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</si>
  <si>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</si>
  <si>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</si>
  <si>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</si>
  <si>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</si>
  <si>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</si>
  <si>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</si>
  <si>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</si>
  <si>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</si>
  <si>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</si>
  <si>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</si>
  <si>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</si>
  <si>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</si>
  <si>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</si>
  <si>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</si>
  <si>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</si>
  <si>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</si>
  <si>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</si>
  <si>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</si>
  <si>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</si>
  <si>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</si>
  <si>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</si>
  <si>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</si>
  <si>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</si>
  <si>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</si>
  <si>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</si>
  <si>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</si>
  <si>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</si>
  <si>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</si>
  <si>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</si>
  <si>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</si>
  <si>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</si>
  <si>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</si>
  <si>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</si>
  <si>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</si>
  <si>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</si>
  <si>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</si>
  <si>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</si>
  <si>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</si>
  <si>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</si>
  <si>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</si>
  <si>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</si>
  <si>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</si>
  <si>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</si>
  <si>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</si>
  <si>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</si>
  <si>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</si>
  <si>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</si>
  <si>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</si>
  <si>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</si>
  <si>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</si>
  <si>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</si>
  <si>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</si>
  <si>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</si>
  <si>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</si>
  <si>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</si>
  <si>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</si>
  <si>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</si>
  <si>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</si>
  <si>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</si>
  <si>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</si>
  <si>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</si>
  <si>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</si>
  <si>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</si>
  <si>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</si>
  <si>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</si>
  <si>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</si>
  <si>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</si>
  <si>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</si>
  <si>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</si>
  <si>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</si>
  <si>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</si>
  <si>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</si>
  <si>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</si>
  <si>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</si>
  <si>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</si>
  <si>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</si>
  <si>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</si>
  <si>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</si>
  <si>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</si>
  <si>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</si>
  <si>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</si>
  <si>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</si>
  <si>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</si>
  <si>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</si>
  <si>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</si>
  <si>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</si>
  <si>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</si>
  <si>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</si>
  <si>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</si>
  <si>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</si>
  <si>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</si>
  <si>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</si>
  <si>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</si>
  <si>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</si>
  <si>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</si>
  <si>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</si>
  <si>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</si>
  <si>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</si>
  <si>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</si>
  <si>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</si>
  <si>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</si>
  <si>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</si>
  <si>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</si>
  <si>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</si>
  <si>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</si>
  <si>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</si>
  <si>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</si>
  <si>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</si>
  <si>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</si>
  <si>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</si>
  <si>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</si>
  <si>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</si>
  <si>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</si>
  <si>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</si>
  <si>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</si>
  <si>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</si>
  <si>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</si>
  <si>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</si>
  <si>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</si>
  <si>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</si>
  <si>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</si>
  <si>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</si>
  <si>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</si>
  <si>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</si>
  <si>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</si>
  <si>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</si>
  <si>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</si>
  <si>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</si>
  <si>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</si>
  <si>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</si>
  <si>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</si>
  <si>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</si>
  <si>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</si>
  <si>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</si>
  <si>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</si>
  <si>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</si>
  <si>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</si>
  <si>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</si>
  <si>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</si>
  <si>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</si>
  <si>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</si>
  <si>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</si>
  <si>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</si>
  <si>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</si>
  <si>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</si>
  <si>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</si>
  <si>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</si>
  <si>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</si>
  <si>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</si>
  <si>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</si>
  <si>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</si>
  <si>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</si>
  <si>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</si>
  <si>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</si>
  <si>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</si>
  <si>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</si>
  <si>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</si>
  <si>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</si>
  <si>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</si>
  <si>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</si>
  <si>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</si>
  <si>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</si>
  <si>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</si>
  <si>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</si>
  <si>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</si>
  <si>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</si>
  <si>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</si>
  <si>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</si>
  <si>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</si>
  <si>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</si>
  <si>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</si>
  <si>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</si>
  <si>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</si>
  <si>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</si>
  <si>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</si>
  <si>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</si>
  <si>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</si>
  <si>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</si>
  <si>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</si>
  <si>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</si>
  <si>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</si>
  <si>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</si>
  <si>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</si>
  <si>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</si>
  <si>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</si>
  <si>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</si>
  <si>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</si>
  <si>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</si>
  <si>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</si>
  <si>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</si>
  <si>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</si>
  <si>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</si>
  <si>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</si>
  <si>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</si>
  <si>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</si>
  <si>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</si>
  <si>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</si>
  <si>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</si>
  <si>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</si>
  <si>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</si>
  <si>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</si>
  <si>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</si>
  <si>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</si>
  <si>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</si>
  <si>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</si>
  <si>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</si>
  <si>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</si>
  <si>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</si>
  <si>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</si>
  <si>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</si>
  <si>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</si>
  <si>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</si>
  <si>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</si>
  <si>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</si>
  <si>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</si>
  <si>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</si>
  <si>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</si>
  <si>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</si>
  <si>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</si>
  <si>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</si>
  <si>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</si>
  <si>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</si>
  <si>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</si>
  <si>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</si>
  <si>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</si>
  <si>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</si>
  <si>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</si>
  <si>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</si>
  <si>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</si>
  <si>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</si>
  <si>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</si>
  <si>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</si>
  <si>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</si>
  <si>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</si>
  <si>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</si>
  <si>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</si>
  <si>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</si>
  <si>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</si>
  <si>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</si>
  <si>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</si>
  <si>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</si>
  <si>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</si>
  <si>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</si>
  <si>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</si>
  <si>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</si>
  <si>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</si>
  <si>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</si>
  <si>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</si>
  <si>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</si>
  <si>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</si>
  <si>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</si>
  <si>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</si>
  <si>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</si>
  <si>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</si>
  <si>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</si>
  <si>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</si>
  <si>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</si>
  <si>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</si>
  <si>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</si>
  <si>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</si>
  <si>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</si>
  <si>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</si>
  <si>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</si>
  <si>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</si>
  <si>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</si>
  <si>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</si>
  <si>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</si>
  <si>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</si>
  <si>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</si>
  <si>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</si>
  <si>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</si>
  <si>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</si>
  <si>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</si>
  <si>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</si>
  <si>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</si>
  <si>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</si>
  <si>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</si>
  <si>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</si>
  <si>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</si>
  <si>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</si>
  <si>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</si>
  <si>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</si>
  <si>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</si>
  <si>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</si>
  <si>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</si>
  <si>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</si>
  <si>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</si>
  <si>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</si>
  <si>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</si>
  <si>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</si>
  <si>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</si>
  <si>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</si>
  <si>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</si>
  <si>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</si>
  <si>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</si>
  <si>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</si>
  <si>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</si>
  <si>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</si>
  <si>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</si>
  <si>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</si>
  <si>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</si>
  <si>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</si>
  <si>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</si>
  <si>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</si>
  <si>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</si>
  <si>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</si>
  <si>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</si>
  <si>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</si>
  <si>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</si>
  <si>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</si>
  <si>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</si>
  <si>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</si>
  <si>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</si>
  <si>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</si>
  <si>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</si>
  <si>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</si>
  <si>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</si>
  <si>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</si>
  <si>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</si>
  <si>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</si>
  <si>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</si>
  <si>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</si>
  <si>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</si>
  <si>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</si>
  <si>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</si>
  <si>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</si>
  <si>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</si>
  <si>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</si>
  <si>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</si>
  <si>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</si>
  <si>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</si>
  <si>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</si>
  <si>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</si>
  <si>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</si>
  <si>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</si>
  <si>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</si>
  <si>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</si>
  <si>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</si>
  <si>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</si>
  <si>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</si>
  <si>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</si>
  <si>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</si>
  <si>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</si>
  <si>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</si>
  <si>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</si>
  <si>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</si>
  <si>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</si>
  <si>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</si>
  <si>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</si>
  <si>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</si>
  <si>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</si>
  <si>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</si>
  <si>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</si>
  <si>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</si>
  <si>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</si>
  <si>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</si>
  <si>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</si>
  <si>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</si>
  <si>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</si>
  <si>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</si>
  <si>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</si>
  <si>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</si>
  <si>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</si>
  <si>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</si>
  <si>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</si>
  <si>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</si>
  <si>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</si>
  <si>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</si>
  <si>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</si>
  <si>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</si>
  <si>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</si>
  <si>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</si>
  <si>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</si>
  <si>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</si>
  <si>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</si>
  <si>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</si>
  <si>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</si>
  <si>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</si>
  <si>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</si>
  <si>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</si>
  <si>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</si>
  <si>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</si>
  <si>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</si>
  <si>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</si>
  <si>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</si>
  <si>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</si>
  <si>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</si>
  <si>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</si>
  <si>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</si>
  <si>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</si>
  <si>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</si>
  <si>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</si>
  <si>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</si>
  <si>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</si>
  <si>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</si>
  <si>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</si>
  <si>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</si>
  <si>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</si>
  <si>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</si>
  <si>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</si>
  <si>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</si>
  <si>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</si>
  <si>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</si>
  <si>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</si>
  <si>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</si>
  <si>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</si>
  <si>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</si>
  <si>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</si>
  <si>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</si>
  <si>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</si>
  <si>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</si>
  <si>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</si>
  <si>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</si>
  <si>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</si>
  <si>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</si>
  <si>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</si>
  <si>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</si>
  <si>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</si>
  <si>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</si>
  <si>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</si>
  <si>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</si>
  <si>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</si>
  <si>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</si>
  <si>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</si>
  <si>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</si>
  <si>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</si>
  <si>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</si>
  <si>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</si>
  <si>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</si>
  <si>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</si>
  <si>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</si>
  <si>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</si>
  <si>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</si>
  <si>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</si>
  <si>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</si>
  <si>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</si>
  <si>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</si>
  <si>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</si>
  <si>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</si>
  <si>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</si>
  <si>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</si>
  <si>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</si>
  <si>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</si>
  <si>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</si>
  <si>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</si>
  <si>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</si>
  <si>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</si>
  <si>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</si>
  <si>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</si>
  <si>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</si>
  <si>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</si>
  <si>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</si>
  <si>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</si>
  <si>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</si>
  <si>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</si>
  <si>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</si>
  <si>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</si>
  <si>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</si>
  <si>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</si>
  <si>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</si>
  <si>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</si>
  <si>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</si>
  <si>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</si>
  <si>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</si>
  <si>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</si>
  <si>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</si>
  <si>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</si>
  <si>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</si>
  <si>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</si>
  <si>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</si>
  <si>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</si>
  <si>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</si>
  <si>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</si>
  <si>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</si>
  <si>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</si>
  <si>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</si>
  <si>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</si>
  <si>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</si>
  <si>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</si>
  <si>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</si>
  <si>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</si>
  <si>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</si>
  <si>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</si>
  <si>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</si>
  <si>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</si>
  <si>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</si>
  <si>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</si>
  <si>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</si>
  <si>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</si>
  <si>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</si>
  <si>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</si>
  <si>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</si>
  <si>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</si>
  <si>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</si>
  <si>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</si>
  <si>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</si>
  <si>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</si>
  <si>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</si>
  <si>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</si>
  <si>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</si>
  <si>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</si>
  <si>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</si>
  <si>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</si>
  <si>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</si>
  <si>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</si>
  <si>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</si>
  <si>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</si>
  <si>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</si>
  <si>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</si>
  <si>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</si>
  <si>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</si>
  <si>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</si>
  <si>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</si>
  <si>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</si>
  <si>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</si>
  <si>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</si>
  <si>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</si>
  <si>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</si>
  <si>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</si>
  <si>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</si>
  <si>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</si>
  <si>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</si>
  <si>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</si>
  <si>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</si>
  <si>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</si>
  <si>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</si>
  <si>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</si>
  <si>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</si>
  <si>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</si>
  <si>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</si>
  <si>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</si>
  <si>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</si>
  <si>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</si>
  <si>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</si>
  <si>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</si>
  <si>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</si>
  <si>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</si>
  <si>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</si>
  <si>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</si>
  <si>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</si>
  <si>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</si>
  <si>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</si>
  <si>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</si>
  <si>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</si>
  <si>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</si>
  <si>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</si>
  <si>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</si>
  <si>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</si>
  <si>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</si>
  <si>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</si>
  <si>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</si>
  <si>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</si>
  <si>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</si>
  <si>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</si>
  <si>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</si>
  <si>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</si>
  <si>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</si>
  <si>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</si>
  <si>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</si>
  <si>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</si>
  <si>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</si>
  <si>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</si>
  <si>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</si>
  <si>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</si>
  <si>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</si>
  <si>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</si>
  <si>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</si>
  <si>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</si>
  <si>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</si>
  <si>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</si>
  <si>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</si>
  <si>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</si>
  <si>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</si>
  <si>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</si>
  <si>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</si>
  <si>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</si>
  <si>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</si>
  <si>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</si>
  <si>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</si>
  <si>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</si>
  <si>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</si>
  <si>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</si>
  <si>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</si>
  <si>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</si>
  <si>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</si>
  <si>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</si>
  <si>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</si>
  <si>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</si>
  <si>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</si>
  <si>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</si>
  <si>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</si>
  <si>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</si>
  <si>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</si>
  <si>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</si>
  <si>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</si>
  <si>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</si>
  <si>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</si>
  <si>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</si>
  <si>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</si>
  <si>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</si>
  <si>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</si>
  <si>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</si>
  <si>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</si>
  <si>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</si>
  <si>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</si>
  <si>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</si>
  <si>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</si>
  <si>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</si>
  <si>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</si>
  <si>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</si>
  <si>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</si>
  <si>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</si>
  <si>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</si>
  <si>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</si>
  <si>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</si>
  <si>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</si>
  <si>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</si>
  <si>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</si>
  <si>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</si>
  <si>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</si>
  <si>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</si>
  <si>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</si>
  <si>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</si>
  <si>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</si>
  <si>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</si>
  <si>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</si>
  <si>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</si>
  <si>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</si>
  <si>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</si>
  <si>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</si>
  <si>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</si>
  <si>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</si>
  <si>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</si>
  <si>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</si>
  <si>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</si>
  <si>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</si>
  <si>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</si>
  <si>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</si>
  <si>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</si>
  <si>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</si>
  <si>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</si>
  <si>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</si>
  <si>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</si>
  <si>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</si>
  <si>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</si>
  <si>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</si>
  <si>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</si>
  <si>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</si>
  <si>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</si>
  <si>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</si>
  <si>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</si>
  <si>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</si>
  <si>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</si>
  <si>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</si>
  <si>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</si>
  <si>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</si>
  <si>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</si>
  <si>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</si>
  <si>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</si>
  <si>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</si>
  <si>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</si>
  <si>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</si>
  <si>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</si>
  <si>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</si>
  <si>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</si>
  <si>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</si>
  <si>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</si>
  <si>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</si>
  <si>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</si>
  <si>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</si>
  <si>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</si>
  <si>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</si>
  <si>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</si>
  <si>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</si>
  <si>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</si>
  <si>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</si>
  <si>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</si>
  <si>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</si>
  <si>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</si>
  <si>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</si>
  <si>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</si>
  <si>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</si>
  <si>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</si>
  <si>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</si>
  <si>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</si>
  <si>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</si>
  <si>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</si>
  <si>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</si>
  <si>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</si>
  <si>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</si>
  <si>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</si>
  <si>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</si>
  <si>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</si>
  <si>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</si>
  <si>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</si>
  <si>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</si>
  <si>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</si>
  <si>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</si>
  <si>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</si>
  <si>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</si>
  <si>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</si>
  <si>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</si>
  <si>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</si>
  <si>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</si>
  <si>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</si>
  <si>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</si>
  <si>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</si>
  <si>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</si>
  <si>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</si>
  <si>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</si>
  <si>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</si>
  <si>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</si>
  <si>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</si>
  <si>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</si>
  <si>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</si>
  <si>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</si>
  <si>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</si>
  <si>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</si>
  <si>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</si>
  <si>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</si>
  <si>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</si>
  <si>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</si>
  <si>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</si>
  <si>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</si>
  <si>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</si>
  <si>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</si>
  <si>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</si>
  <si>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</si>
  <si>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</si>
  <si>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</si>
  <si>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</si>
  <si>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</si>
  <si>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</si>
  <si>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</si>
  <si>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</si>
  <si>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</si>
  <si>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</si>
  <si>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</si>
  <si>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</si>
  <si>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</si>
  <si>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</si>
  <si>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</si>
  <si>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</si>
  <si>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</si>
  <si>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</si>
  <si>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</si>
  <si>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</si>
  <si>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</si>
  <si>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</si>
  <si>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</si>
  <si>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</si>
  <si>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</si>
  <si>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</si>
  <si>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</si>
  <si>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</si>
  <si>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</si>
  <si>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</si>
  <si>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</si>
  <si>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</si>
  <si>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</si>
  <si>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</si>
  <si>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</si>
  <si>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</si>
  <si>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</si>
  <si>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</si>
  <si>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</si>
  <si>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</si>
  <si>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</si>
  <si>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</si>
  <si>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</si>
  <si>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</si>
  <si>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</si>
  <si>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</si>
  <si>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</si>
  <si>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</si>
  <si>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</si>
  <si>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</si>
  <si>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</si>
  <si>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</si>
  <si>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</si>
  <si>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</si>
  <si>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</si>
  <si>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</si>
  <si>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</si>
  <si>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</si>
  <si>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</si>
  <si>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</si>
  <si>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</si>
  <si>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</si>
  <si>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</si>
  <si>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</si>
  <si>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</si>
  <si>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</si>
  <si>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</si>
  <si>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</si>
  <si>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</si>
  <si>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</si>
  <si>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</si>
  <si>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</si>
  <si>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</si>
  <si>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</si>
  <si>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</si>
  <si>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</si>
  <si>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</si>
  <si>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</si>
  <si>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</si>
  <si>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</si>
  <si>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</si>
  <si>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</si>
  <si>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</si>
  <si>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</si>
  <si>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</si>
  <si>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</si>
  <si>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</si>
  <si>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</si>
  <si>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</si>
  <si>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</si>
  <si>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</si>
  <si>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</si>
  <si>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</si>
  <si>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</si>
  <si>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</si>
  <si>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</si>
  <si>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</si>
  <si>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</si>
  <si>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</si>
  <si>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</si>
  <si>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</si>
  <si>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</si>
  <si>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</si>
  <si>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</si>
  <si>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</si>
  <si>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</si>
  <si>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</si>
  <si>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</si>
  <si>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</si>
  <si>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</si>
  <si>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</si>
  <si>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</si>
  <si>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</si>
  <si>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</si>
  <si>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</si>
  <si>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</si>
  <si>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</si>
  <si>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</si>
  <si>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</si>
  <si>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</si>
  <si>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</si>
  <si>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</si>
  <si>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</si>
  <si>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</si>
  <si>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</si>
  <si>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</si>
  <si>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</si>
  <si>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</si>
  <si>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</si>
  <si>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</si>
  <si>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</si>
  <si>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</si>
  <si>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</si>
  <si>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</si>
  <si>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</si>
  <si>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</si>
  <si>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</si>
  <si>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</si>
  <si>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</si>
  <si>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</si>
  <si>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</si>
  <si>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</si>
  <si>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</si>
  <si>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</si>
  <si>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</si>
  <si>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</si>
  <si>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</si>
  <si>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</si>
  <si>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</si>
  <si>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</si>
  <si>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</si>
  <si>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</si>
  <si>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</si>
  <si>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</si>
  <si>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</si>
  <si>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</si>
  <si>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</si>
  <si>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</si>
  <si>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</si>
  <si>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</si>
  <si>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</si>
  <si>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</si>
  <si>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</si>
  <si>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</si>
  <si>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</si>
  <si>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</si>
  <si>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</si>
  <si>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</si>
  <si>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</si>
  <si>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</si>
  <si>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</si>
  <si>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</si>
  <si>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</si>
  <si>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</si>
  <si>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</si>
  <si>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</si>
  <si>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</si>
  <si>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</si>
  <si>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</si>
  <si>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</si>
  <si>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</si>
  <si>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</si>
  <si>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</si>
  <si>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</si>
  <si>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</si>
  <si>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</si>
  <si>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</si>
  <si>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</si>
  <si>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</si>
  <si>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</si>
  <si>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</si>
  <si>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</si>
  <si>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</si>
  <si>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</si>
  <si>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</si>
  <si>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</si>
  <si>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</si>
  <si>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</si>
  <si>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</si>
  <si>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</si>
  <si>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</si>
  <si>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</si>
  <si>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</si>
  <si>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</si>
  <si>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</si>
  <si>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</si>
  <si>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</si>
  <si>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</si>
  <si>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</si>
  <si>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</si>
  <si>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</si>
  <si>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</si>
  <si>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</si>
  <si>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</si>
  <si>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</si>
  <si>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</si>
  <si>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</si>
  <si>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</si>
  <si>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</si>
  <si>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</si>
  <si>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</si>
  <si>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</si>
  <si>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</si>
  <si>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</si>
  <si>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</si>
  <si>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</si>
  <si>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</si>
  <si>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</si>
  <si>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</si>
  <si>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</si>
  <si>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</si>
  <si>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</si>
  <si>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</si>
  <si>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</si>
  <si>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</si>
  <si>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</si>
  <si>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</si>
  <si>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</si>
  <si>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</si>
  <si>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</si>
  <si>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</si>
  <si>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</si>
  <si>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</si>
  <si>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</si>
  <si>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</si>
  <si>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</si>
  <si>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</si>
  <si>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</si>
  <si>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</si>
  <si>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</si>
  <si>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</si>
  <si>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</si>
  <si>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</si>
  <si>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</si>
  <si>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</si>
  <si>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</si>
  <si>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</si>
  <si>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</si>
  <si>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</si>
  <si>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</si>
  <si>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</si>
  <si>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</si>
  <si>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</si>
  <si>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</si>
  <si>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</si>
  <si>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</si>
  <si>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</si>
  <si>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</si>
  <si>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</si>
  <si>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</si>
  <si>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</si>
  <si>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</si>
  <si>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</si>
  <si>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</si>
  <si>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</si>
  <si>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</si>
  <si>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</si>
  <si>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</si>
  <si>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</si>
  <si>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</si>
  <si>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</si>
  <si>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</si>
  <si>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</si>
  <si>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</si>
  <si>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</si>
  <si>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</si>
  <si>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</si>
  <si>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</si>
  <si>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</si>
  <si>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</si>
  <si>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</si>
  <si>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</si>
  <si>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</si>
  <si>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</si>
  <si>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</si>
  <si>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</si>
  <si>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</si>
  <si>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</si>
  <si>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</si>
  <si>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</si>
  <si>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</si>
  <si>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</si>
  <si>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</si>
  <si>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</si>
  <si>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</si>
  <si>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</si>
  <si>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</si>
  <si>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</si>
  <si>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</si>
  <si>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</si>
  <si>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</si>
  <si>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</si>
  <si>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</si>
  <si>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</si>
  <si>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</si>
  <si>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</si>
  <si>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</si>
  <si>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</si>
  <si>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</si>
  <si>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</si>
  <si>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</si>
  <si>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</si>
  <si>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</si>
  <si>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</si>
  <si>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</si>
  <si>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</si>
  <si>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</si>
  <si>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</si>
  <si>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</si>
  <si>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</si>
  <si>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</si>
  <si>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</si>
  <si>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</si>
  <si>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</si>
  <si>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</si>
  <si>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</si>
  <si>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</si>
  <si>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</si>
  <si>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</si>
  <si>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</si>
  <si>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</si>
  <si>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</si>
  <si>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</si>
  <si>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</si>
  <si>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</si>
  <si>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</si>
  <si>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</si>
  <si>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</si>
  <si>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</si>
  <si>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</si>
  <si>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</si>
  <si>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</si>
  <si>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</si>
  <si>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</si>
  <si>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</si>
  <si>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</si>
  <si>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</si>
  <si>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</si>
  <si>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</si>
  <si>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</si>
  <si>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</si>
  <si>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</si>
  <si>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</si>
  <si>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</si>
  <si>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</si>
  <si>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</si>
  <si>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</si>
  <si>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</si>
  <si>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</si>
  <si>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</si>
  <si>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</si>
  <si>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</si>
  <si>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</si>
  <si>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</si>
  <si>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</si>
  <si>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</si>
  <si>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</si>
  <si>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</si>
  <si>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</si>
  <si>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</si>
  <si>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</si>
  <si>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</si>
  <si>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</si>
  <si>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</si>
  <si>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</si>
  <si>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</si>
  <si>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</si>
  <si>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</si>
  <si>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</si>
  <si>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</si>
  <si>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</si>
  <si>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</si>
  <si>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</si>
  <si>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</si>
  <si>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</si>
  <si>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</si>
  <si>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</si>
  <si>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</si>
  <si>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</si>
  <si>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</si>
  <si>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</si>
  <si>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</si>
  <si>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</si>
  <si>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</si>
  <si>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</si>
  <si>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</si>
  <si>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</si>
  <si>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</si>
  <si>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</si>
  <si>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</si>
  <si>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</si>
  <si>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</si>
  <si>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</si>
  <si>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</si>
  <si>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</si>
  <si>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</si>
  <si>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</si>
  <si>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</si>
  <si>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</si>
  <si>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</si>
  <si>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</si>
  <si>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</si>
  <si>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</si>
  <si>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</si>
  <si>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</si>
  <si>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</si>
  <si>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</si>
  <si>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</si>
  <si>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</si>
  <si>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</si>
  <si>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</si>
  <si>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</si>
  <si>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</si>
  <si>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</si>
  <si>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</si>
  <si>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</si>
  <si>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</si>
  <si>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</si>
  <si>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</si>
  <si>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</si>
  <si>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</si>
  <si>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</si>
  <si>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</si>
  <si>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</si>
  <si>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</si>
  <si>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</si>
  <si>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</si>
  <si>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</si>
  <si>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</si>
  <si>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</si>
  <si>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</si>
  <si>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</si>
  <si>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</si>
  <si>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</si>
  <si>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</si>
  <si>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</si>
  <si>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</si>
  <si>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</si>
  <si>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</si>
  <si>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</si>
  <si>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30/11/2022</t>
  </si>
  <si>
    <t>Reporting Date: 22/12/2022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</si>
</sst>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51.75" x14ac:dyDescent="0.25">
      <c r="A6" s="87" t="s">
        <v>1202</v>
      </c>
    </row>
    <row r="7" spans="1:1" ht="17.25" x14ac:dyDescent="0.25">
      <c r="A7" s="87"/>
    </row>
    <row r="8" spans="1:1" ht="18.75" x14ac:dyDescent="0.25">
      <c r="A8" s="88" t="s">
        <v>1203</v>
      </c>
    </row>
    <row r="9" spans="1:1" ht="34.5" x14ac:dyDescent="0.3">
      <c r="A9" s="97" t="s">
        <v>1366</v>
      </c>
    </row>
    <row r="10" spans="1:1" ht="86.25"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51.7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34.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E9" sqref="E9:G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368"/>
      <c r="F9" s="369" t="s">
        <v>2721</v>
      </c>
      <c r="G9" s="368"/>
      <c r="H9" s="7"/>
      <c r="I9" s="7"/>
      <c r="J9" s="8"/>
    </row>
    <row r="10" spans="2:10" ht="21" x14ac:dyDescent="0.25">
      <c r="B10" s="6"/>
      <c r="C10" s="7"/>
      <c r="D10" s="7"/>
      <c r="E10" s="7"/>
      <c r="F10" s="12" t="s">
        <v>2720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165" sqref="D16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44895</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v>5537.027075</v>
      </c>
      <c r="F38" s="43"/>
      <c r="H38" s="24"/>
      <c r="L38" s="24"/>
      <c r="M38" s="24"/>
    </row>
    <row r="39" spans="1:14" x14ac:dyDescent="0.25">
      <c r="A39" s="26" t="s">
        <v>66</v>
      </c>
      <c r="B39" s="43" t="s">
        <v>67</v>
      </c>
      <c r="C39" s="262">
        <v>4570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0.21160329868708971</v>
      </c>
      <c r="E45" s="145"/>
      <c r="F45" s="145">
        <v>0.12989999999999999</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5536.9484750000001</v>
      </c>
      <c r="E53" s="51"/>
      <c r="F53" s="158">
        <f>IF($C$58=0,"",IF(C53="[for completion]","",C53/$C$58))</f>
        <v>0.99998580465673448</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7.8600000000000003E-2</v>
      </c>
      <c r="E56" s="51"/>
      <c r="F56" s="166">
        <f>IF($C$58=0,"",IF(C56="[for completion]","",C56/$C$58))</f>
        <v>1.4195343265501371E-5</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5537.027075</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15.802706000000001</v>
      </c>
      <c r="D66" s="331">
        <v>15.802706429224132</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7.8018590000000003</v>
      </c>
      <c r="D70" s="151" t="s">
        <v>1188</v>
      </c>
      <c r="E70" s="22"/>
      <c r="F70" s="158">
        <f t="shared" ref="F70:F76" si="1">IF($C$77=0,"",IF(C70="[for completion]","",C70/$C$77))</f>
        <v>1.4090539291549326E-3</v>
      </c>
      <c r="G70" s="158" t="str">
        <f t="shared" ref="G70:G76" si="2">IF($D$66="ND2","ND2",IF(OR(D70="ND2",D70=""),"",D70/$D$77))</f>
        <v/>
      </c>
      <c r="H70" s="24"/>
      <c r="L70" s="24"/>
      <c r="M70" s="24"/>
      <c r="N70" s="56"/>
    </row>
    <row r="71" spans="1:14" x14ac:dyDescent="0.25">
      <c r="A71" s="26" t="s">
        <v>114</v>
      </c>
      <c r="B71" s="141" t="s">
        <v>1501</v>
      </c>
      <c r="C71" s="151">
        <v>5.791938</v>
      </c>
      <c r="D71" s="151" t="s">
        <v>1188</v>
      </c>
      <c r="E71" s="22"/>
      <c r="F71" s="158">
        <f t="shared" si="1"/>
        <v>1.0460523570500007E-3</v>
      </c>
      <c r="G71" s="158" t="str">
        <f t="shared" si="2"/>
        <v/>
      </c>
      <c r="H71" s="24"/>
      <c r="L71" s="24"/>
      <c r="M71" s="24"/>
      <c r="N71" s="56"/>
    </row>
    <row r="72" spans="1:14" x14ac:dyDescent="0.25">
      <c r="A72" s="26" t="s">
        <v>115</v>
      </c>
      <c r="B72" s="140" t="s">
        <v>1502</v>
      </c>
      <c r="C72" s="151">
        <v>10.055393</v>
      </c>
      <c r="D72" s="151" t="s">
        <v>1188</v>
      </c>
      <c r="E72" s="22"/>
      <c r="F72" s="158">
        <f t="shared" si="1"/>
        <v>1.8160532016596308E-3</v>
      </c>
      <c r="G72" s="158" t="str">
        <f t="shared" si="2"/>
        <v/>
      </c>
      <c r="H72" s="24"/>
      <c r="L72" s="24"/>
      <c r="M72" s="24"/>
      <c r="N72" s="56"/>
    </row>
    <row r="73" spans="1:14" x14ac:dyDescent="0.25">
      <c r="A73" s="26" t="s">
        <v>116</v>
      </c>
      <c r="B73" s="140" t="s">
        <v>1503</v>
      </c>
      <c r="C73" s="151">
        <v>11.493444999999999</v>
      </c>
      <c r="D73" s="151" t="s">
        <v>1188</v>
      </c>
      <c r="E73" s="22"/>
      <c r="F73" s="158">
        <f t="shared" si="1"/>
        <v>2.07577243279789E-3</v>
      </c>
      <c r="G73" s="158" t="str">
        <f t="shared" si="2"/>
        <v/>
      </c>
      <c r="H73" s="24"/>
      <c r="L73" s="24"/>
      <c r="M73" s="24"/>
      <c r="N73" s="56"/>
    </row>
    <row r="74" spans="1:14" x14ac:dyDescent="0.25">
      <c r="A74" s="26" t="s">
        <v>117</v>
      </c>
      <c r="B74" s="140" t="s">
        <v>1504</v>
      </c>
      <c r="C74" s="151">
        <v>13.776508</v>
      </c>
      <c r="D74" s="151" t="s">
        <v>1188</v>
      </c>
      <c r="E74" s="22"/>
      <c r="F74" s="158">
        <f t="shared" si="1"/>
        <v>2.4881047872608772E-3</v>
      </c>
      <c r="G74" s="158" t="str">
        <f t="shared" si="2"/>
        <v/>
      </c>
      <c r="H74" s="24"/>
      <c r="L74" s="24"/>
      <c r="M74" s="24"/>
      <c r="N74" s="56"/>
    </row>
    <row r="75" spans="1:14" x14ac:dyDescent="0.25">
      <c r="A75" s="26" t="s">
        <v>118</v>
      </c>
      <c r="B75" s="140" t="s">
        <v>1505</v>
      </c>
      <c r="C75" s="151">
        <v>293.81061399999999</v>
      </c>
      <c r="D75" s="151" t="s">
        <v>1188</v>
      </c>
      <c r="E75" s="22"/>
      <c r="F75" s="158">
        <f t="shared" si="1"/>
        <v>5.3063635229004168E-2</v>
      </c>
      <c r="G75" s="158" t="str">
        <f t="shared" si="2"/>
        <v/>
      </c>
      <c r="H75" s="24"/>
      <c r="L75" s="24"/>
      <c r="M75" s="24"/>
      <c r="N75" s="56"/>
    </row>
    <row r="76" spans="1:14" x14ac:dyDescent="0.25">
      <c r="A76" s="26" t="s">
        <v>119</v>
      </c>
      <c r="B76" s="140" t="s">
        <v>1506</v>
      </c>
      <c r="C76" s="151">
        <v>5194.218715</v>
      </c>
      <c r="D76" s="151" t="s">
        <v>1188</v>
      </c>
      <c r="E76" s="22"/>
      <c r="F76" s="158">
        <f t="shared" si="1"/>
        <v>0.93810132806307245</v>
      </c>
      <c r="G76" s="158" t="str">
        <f t="shared" si="2"/>
        <v/>
      </c>
      <c r="H76" s="24"/>
      <c r="L76" s="24"/>
      <c r="M76" s="24"/>
      <c r="N76" s="56"/>
    </row>
    <row r="77" spans="1:14" x14ac:dyDescent="0.25">
      <c r="A77" s="26" t="s">
        <v>120</v>
      </c>
      <c r="B77" s="60" t="s">
        <v>99</v>
      </c>
      <c r="C77" s="153">
        <f>SUM(C70:C76)</f>
        <v>5536.948472</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1.724151</v>
      </c>
      <c r="D79" s="153" t="s">
        <v>1188</v>
      </c>
      <c r="E79" s="43"/>
      <c r="F79" s="158">
        <f>IF($C$77=0,"",IF(C79="","",C79/$C$77))</f>
        <v>3.1139011112690015E-4</v>
      </c>
      <c r="G79" s="158" t="str">
        <f>IF($D$66="ND2","ND2",IF(OR(D79="ND2",D79=""),"",D79/$D$77))</f>
        <v/>
      </c>
      <c r="H79" s="24"/>
      <c r="L79" s="24"/>
      <c r="M79" s="24"/>
      <c r="N79" s="56"/>
    </row>
    <row r="80" spans="1:14" outlineLevel="1" x14ac:dyDescent="0.25">
      <c r="A80" s="26" t="s">
        <v>125</v>
      </c>
      <c r="B80" s="61" t="s">
        <v>126</v>
      </c>
      <c r="C80" s="153">
        <v>6.0777070000000002</v>
      </c>
      <c r="D80" s="153" t="s">
        <v>1188</v>
      </c>
      <c r="E80" s="43"/>
      <c r="F80" s="158">
        <f>IF($C$77=0,"",IF(C80="","",C80/$C$77))</f>
        <v>1.0976636374231369E-3</v>
      </c>
      <c r="G80" s="158" t="str">
        <f>IF($D$66="ND2","ND2",IF(OR(D80="ND2",D80=""),"",D80/$D$77))</f>
        <v/>
      </c>
      <c r="H80" s="24"/>
      <c r="L80" s="24"/>
      <c r="M80" s="24"/>
      <c r="N80" s="56"/>
    </row>
    <row r="81" spans="1:14" outlineLevel="1" x14ac:dyDescent="0.25">
      <c r="A81" s="26" t="s">
        <v>127</v>
      </c>
      <c r="B81" s="61" t="s">
        <v>128</v>
      </c>
      <c r="C81" s="153">
        <v>2.3894310000000001</v>
      </c>
      <c r="D81" s="153" t="s">
        <v>1188</v>
      </c>
      <c r="E81" s="43"/>
      <c r="F81" s="158">
        <f>IF($C$77=0,"",IF(C81="","",C81/$C$77))</f>
        <v>4.3154293598418012E-4</v>
      </c>
      <c r="G81" s="158" t="str">
        <f>IF($D$66="ND2","ND2",IF(OR(D81="ND2",D81=""),"",D81/$D$77))</f>
        <v/>
      </c>
      <c r="H81" s="24"/>
      <c r="L81" s="24"/>
      <c r="M81" s="24"/>
      <c r="N81" s="56"/>
    </row>
    <row r="82" spans="1:14" outlineLevel="1" x14ac:dyDescent="0.25">
      <c r="A82" s="26" t="s">
        <v>129</v>
      </c>
      <c r="B82" s="61" t="s">
        <v>130</v>
      </c>
      <c r="C82" s="153">
        <v>3.4025069999999999</v>
      </c>
      <c r="D82" s="153" t="s">
        <v>1188</v>
      </c>
      <c r="E82" s="43"/>
      <c r="F82" s="158">
        <f>IF($C$77=0,"",IF(C82="","",C82/$C$77))</f>
        <v>6.1450942106582062E-4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11.632</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0.10940919037199125</v>
      </c>
      <c r="G96" s="158" t="str">
        <f t="shared" si="4"/>
        <v/>
      </c>
      <c r="H96" s="24"/>
      <c r="L96" s="24"/>
      <c r="M96" s="24"/>
      <c r="N96" s="56"/>
    </row>
    <row r="97" spans="1:14" x14ac:dyDescent="0.25">
      <c r="A97" s="26" t="s">
        <v>145</v>
      </c>
      <c r="B97" s="141" t="s">
        <v>1504</v>
      </c>
      <c r="C97" s="151">
        <v>500</v>
      </c>
      <c r="D97" s="151" t="s">
        <v>1188</v>
      </c>
      <c r="E97" s="22"/>
      <c r="F97" s="158">
        <f t="shared" si="3"/>
        <v>0.10940919037199125</v>
      </c>
      <c r="G97" s="158" t="str">
        <f t="shared" si="4"/>
        <v/>
      </c>
      <c r="H97" s="24"/>
      <c r="L97" s="24"/>
      <c r="M97" s="24"/>
    </row>
    <row r="98" spans="1:14" x14ac:dyDescent="0.25">
      <c r="A98" s="26" t="s">
        <v>146</v>
      </c>
      <c r="B98" s="141" t="s">
        <v>1505</v>
      </c>
      <c r="C98" s="151">
        <v>1055.5</v>
      </c>
      <c r="D98" s="151" t="s">
        <v>1188</v>
      </c>
      <c r="E98" s="22"/>
      <c r="F98" s="158">
        <f t="shared" si="3"/>
        <v>0.23096280087527352</v>
      </c>
      <c r="G98" s="158" t="str">
        <f t="shared" si="4"/>
        <v/>
      </c>
      <c r="H98" s="24"/>
      <c r="L98" s="24"/>
      <c r="M98" s="24"/>
    </row>
    <row r="99" spans="1:14" x14ac:dyDescent="0.25">
      <c r="A99" s="26" t="s">
        <v>147</v>
      </c>
      <c r="B99" s="141" t="s">
        <v>1506</v>
      </c>
      <c r="C99" s="151">
        <v>2514.5</v>
      </c>
      <c r="D99" s="151" t="s">
        <v>1188</v>
      </c>
      <c r="E99" s="22"/>
      <c r="F99" s="158">
        <f t="shared" si="3"/>
        <v>0.55021881838074393</v>
      </c>
      <c r="G99" s="158" t="str">
        <f t="shared" si="4"/>
        <v/>
      </c>
      <c r="H99" s="24"/>
      <c r="L99" s="24"/>
      <c r="M99" s="24"/>
    </row>
    <row r="100" spans="1:14" x14ac:dyDescent="0.25">
      <c r="A100" s="26" t="s">
        <v>148</v>
      </c>
      <c r="B100" s="60" t="s">
        <v>99</v>
      </c>
      <c r="C100" s="153">
        <f>SUM(C93:C99)</f>
        <v>4570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5537.0270999999993</v>
      </c>
      <c r="D112" s="151">
        <v>5537.0270999999993</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5537.0270999999993</v>
      </c>
      <c r="D129" s="151">
        <f>SUM(D112:D128)</f>
        <v>5537.0270999999993</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4570</v>
      </c>
      <c r="D164" s="151">
        <v>4485</v>
      </c>
      <c r="E164" s="64"/>
      <c r="F164" s="158">
        <f>IF($C$167=0,"",IF(C164="[for completion]","",IF(C164="","",C164/$C$167)))</f>
        <v>1</v>
      </c>
      <c r="G164" s="158">
        <f>IF($D$167=0,"",IF(D164="[for completion]","",IF(D164="","",D164/$D$167)))</f>
        <v>0.98140043763676144</v>
      </c>
      <c r="H164" s="24"/>
      <c r="L164" s="24"/>
      <c r="M164" s="24"/>
      <c r="N164" s="56"/>
    </row>
    <row r="165" spans="1:14" x14ac:dyDescent="0.25">
      <c r="A165" s="26" t="s">
        <v>223</v>
      </c>
      <c r="B165" s="24" t="s">
        <v>224</v>
      </c>
      <c r="C165" s="151">
        <v>0</v>
      </c>
      <c r="D165" s="151">
        <v>85</v>
      </c>
      <c r="E165" s="64"/>
      <c r="F165" s="158">
        <f>IF($C$167=0,"",IF(C165="[for completion]","",IF(C165="","",C165/$C$167)))</f>
        <v>0</v>
      </c>
      <c r="G165" s="158">
        <f>IF($D$167=0,"",IF(D165="[for completion]","",IF(D165="","",D165/$D$167)))</f>
        <v>1.8599562363238512E-2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7.8600000000000003E-2</v>
      </c>
      <c r="D174" s="40"/>
      <c r="E174" s="32"/>
      <c r="F174" s="158">
        <f>IF($C$179=0,"",IF(C174="[for completion]","",C174/$C$179))</f>
        <v>1</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7.8600000000000003E-2</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7.8598390000000004E-2</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7.8598390000000004E-2</v>
      </c>
      <c r="E207" s="54"/>
      <c r="F207" s="158">
        <f>SUM(F193:F196)</f>
        <v>1</v>
      </c>
      <c r="G207" s="54"/>
      <c r="H207" s="24"/>
      <c r="L207" s="24"/>
      <c r="M207" s="24"/>
      <c r="N207" s="56"/>
    </row>
    <row r="208" spans="1:14" x14ac:dyDescent="0.25">
      <c r="A208" s="26" t="s">
        <v>290</v>
      </c>
      <c r="B208" s="60" t="s">
        <v>99</v>
      </c>
      <c r="C208" s="153">
        <f>SUM(C193:C206)</f>
        <v>7.8598390000000004E-2</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190" sqref="C190:C212"/>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5536.9484750299998</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5536.9484750299998</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29877</v>
      </c>
      <c r="D28" s="272" t="str">
        <f>IF(C28="","","ND2")</f>
        <v>ND2</v>
      </c>
      <c r="F28" s="272">
        <f>IF(C28=0,"",IF(C28="","",C28))</f>
        <v>29877</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2.5209999999999998E-3</v>
      </c>
      <c r="D36" s="143" t="str">
        <f>IF(C36="","","ND2")</f>
        <v>ND2</v>
      </c>
      <c r="E36" s="169"/>
      <c r="F36" s="143">
        <f>IF(C36=0,"",C36)</f>
        <v>2.5209999999999998E-3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3.1594379999999998E-2</v>
      </c>
      <c r="D99" s="143" t="str">
        <f t="shared" ref="D99:D111" si="1">IF(C99="","","ND2")</f>
        <v>ND2</v>
      </c>
      <c r="E99" s="143"/>
      <c r="F99" s="143">
        <f t="shared" ref="F99:F111" si="2">IF(C99="","",C99)</f>
        <v>3.1594379999999998E-2</v>
      </c>
      <c r="G99" s="109"/>
    </row>
    <row r="100" spans="1:7" x14ac:dyDescent="0.25">
      <c r="A100" s="109" t="s">
        <v>553</v>
      </c>
      <c r="B100" s="130" t="s">
        <v>2621</v>
      </c>
      <c r="C100" s="143">
        <v>3.1514029999999998E-2</v>
      </c>
      <c r="D100" s="143" t="str">
        <f t="shared" si="1"/>
        <v>ND2</v>
      </c>
      <c r="E100" s="143"/>
      <c r="F100" s="143">
        <f t="shared" si="2"/>
        <v>3.1514029999999998E-2</v>
      </c>
      <c r="G100" s="109"/>
    </row>
    <row r="101" spans="1:7" x14ac:dyDescent="0.25">
      <c r="A101" s="109" t="s">
        <v>554</v>
      </c>
      <c r="B101" s="130" t="s">
        <v>2622</v>
      </c>
      <c r="C101" s="143">
        <v>2.319498E-2</v>
      </c>
      <c r="D101" s="143" t="str">
        <f t="shared" si="1"/>
        <v>ND2</v>
      </c>
      <c r="E101" s="143"/>
      <c r="F101" s="143">
        <f t="shared" si="2"/>
        <v>2.319498E-2</v>
      </c>
      <c r="G101" s="109"/>
    </row>
    <row r="102" spans="1:7" x14ac:dyDescent="0.25">
      <c r="A102" s="109" t="s">
        <v>555</v>
      </c>
      <c r="B102" s="130" t="s">
        <v>2623</v>
      </c>
      <c r="C102" s="143">
        <v>0.15679351</v>
      </c>
      <c r="D102" s="143" t="str">
        <f t="shared" si="1"/>
        <v>ND2</v>
      </c>
      <c r="E102" s="143"/>
      <c r="F102" s="143">
        <f t="shared" si="2"/>
        <v>0.15679351</v>
      </c>
      <c r="G102" s="109"/>
    </row>
    <row r="103" spans="1:7" x14ac:dyDescent="0.25">
      <c r="A103" s="109" t="s">
        <v>556</v>
      </c>
      <c r="B103" s="130" t="s">
        <v>2624</v>
      </c>
      <c r="C103" s="143">
        <v>2.9561400000000002E-2</v>
      </c>
      <c r="D103" s="143" t="str">
        <f t="shared" si="1"/>
        <v>ND2</v>
      </c>
      <c r="E103" s="143"/>
      <c r="F103" s="143">
        <f t="shared" si="2"/>
        <v>2.9561400000000002E-2</v>
      </c>
      <c r="G103" s="109"/>
    </row>
    <row r="104" spans="1:7" x14ac:dyDescent="0.25">
      <c r="A104" s="109" t="s">
        <v>557</v>
      </c>
      <c r="B104" s="130" t="s">
        <v>2625</v>
      </c>
      <c r="C104" s="143">
        <v>0.12321928</v>
      </c>
      <c r="D104" s="143" t="str">
        <f t="shared" si="1"/>
        <v>ND2</v>
      </c>
      <c r="E104" s="143"/>
      <c r="F104" s="143">
        <f t="shared" si="2"/>
        <v>0.12321928</v>
      </c>
      <c r="G104" s="109"/>
    </row>
    <row r="105" spans="1:7" x14ac:dyDescent="0.25">
      <c r="A105" s="109" t="s">
        <v>558</v>
      </c>
      <c r="B105" s="130" t="s">
        <v>2626</v>
      </c>
      <c r="C105" s="143">
        <v>0.15735173999999999</v>
      </c>
      <c r="D105" s="143" t="str">
        <f t="shared" si="1"/>
        <v>ND2</v>
      </c>
      <c r="E105" s="143"/>
      <c r="F105" s="143">
        <f t="shared" si="2"/>
        <v>0.15735173999999999</v>
      </c>
      <c r="G105" s="109"/>
    </row>
    <row r="106" spans="1:7" x14ac:dyDescent="0.25">
      <c r="A106" s="109" t="s">
        <v>559</v>
      </c>
      <c r="B106" s="130" t="s">
        <v>2627</v>
      </c>
      <c r="C106" s="143">
        <v>0.14169387</v>
      </c>
      <c r="D106" s="143" t="str">
        <f t="shared" si="1"/>
        <v>ND2</v>
      </c>
      <c r="E106" s="143"/>
      <c r="F106" s="143">
        <f t="shared" si="2"/>
        <v>0.14169387</v>
      </c>
      <c r="G106" s="109"/>
    </row>
    <row r="107" spans="1:7" x14ac:dyDescent="0.25">
      <c r="A107" s="109" t="s">
        <v>560</v>
      </c>
      <c r="B107" s="130" t="s">
        <v>2628</v>
      </c>
      <c r="C107" s="143">
        <v>7.0785689999999998E-2</v>
      </c>
      <c r="D107" s="143" t="str">
        <f t="shared" si="1"/>
        <v>ND2</v>
      </c>
      <c r="E107" s="143"/>
      <c r="F107" s="143">
        <f t="shared" si="2"/>
        <v>7.0785689999999998E-2</v>
      </c>
      <c r="G107" s="109"/>
    </row>
    <row r="108" spans="1:7" x14ac:dyDescent="0.25">
      <c r="A108" s="109" t="s">
        <v>561</v>
      </c>
      <c r="B108" s="130" t="s">
        <v>2629</v>
      </c>
      <c r="C108" s="143">
        <v>7.2265689999999994E-2</v>
      </c>
      <c r="D108" s="143" t="str">
        <f t="shared" si="1"/>
        <v>ND2</v>
      </c>
      <c r="E108" s="143"/>
      <c r="F108" s="143">
        <f t="shared" si="2"/>
        <v>7.2265689999999994E-2</v>
      </c>
      <c r="G108" s="109"/>
    </row>
    <row r="109" spans="1:7" x14ac:dyDescent="0.25">
      <c r="A109" s="109" t="s">
        <v>562</v>
      </c>
      <c r="B109" s="130" t="s">
        <v>2630</v>
      </c>
      <c r="C109" s="143">
        <v>1.7020299999999999E-2</v>
      </c>
      <c r="D109" s="143" t="str">
        <f t="shared" si="1"/>
        <v>ND2</v>
      </c>
      <c r="E109" s="143"/>
      <c r="F109" s="143">
        <f t="shared" si="2"/>
        <v>1.7020299999999999E-2</v>
      </c>
      <c r="G109" s="109"/>
    </row>
    <row r="110" spans="1:7" x14ac:dyDescent="0.25">
      <c r="A110" s="109" t="s">
        <v>563</v>
      </c>
      <c r="B110" s="130" t="s">
        <v>2631</v>
      </c>
      <c r="C110" s="143">
        <v>0.14500513000000001</v>
      </c>
      <c r="D110" s="143" t="str">
        <f t="shared" si="1"/>
        <v>ND2</v>
      </c>
      <c r="E110" s="143"/>
      <c r="F110" s="143">
        <f t="shared" si="2"/>
        <v>0.14500513000000001</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0.96540804125345203</v>
      </c>
      <c r="D150" s="143" t="str">
        <f>IF(C150="","","ND2")</f>
        <v>ND2</v>
      </c>
      <c r="E150" s="144"/>
      <c r="F150" s="143">
        <f>IF(C150="","",C150)</f>
        <v>0.96540804125345203</v>
      </c>
    </row>
    <row r="151" spans="1:7" x14ac:dyDescent="0.25">
      <c r="A151" s="109" t="s">
        <v>586</v>
      </c>
      <c r="B151" s="109" t="s">
        <v>587</v>
      </c>
      <c r="C151" s="143">
        <v>3.4591958746548065E-2</v>
      </c>
      <c r="D151" s="143" t="str">
        <f>IF(C151="","","ND2")</f>
        <v>ND2</v>
      </c>
      <c r="E151" s="144"/>
      <c r="F151" s="143">
        <f>IF(C151="","",C151)</f>
        <v>3.4591958746548065E-2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0.63715646504564682</v>
      </c>
      <c r="D160" s="143" t="str">
        <f>IF(C160="","","ND2")</f>
        <v>ND2</v>
      </c>
      <c r="E160" s="144"/>
      <c r="F160" s="143">
        <f>IF(C160="","",C160)</f>
        <v>0.63715646504564682</v>
      </c>
    </row>
    <row r="161" spans="1:7" x14ac:dyDescent="0.25">
      <c r="A161" s="109" t="s">
        <v>598</v>
      </c>
      <c r="B161" s="109" t="s">
        <v>599</v>
      </c>
      <c r="C161" s="143">
        <v>0.36284353495435312</v>
      </c>
      <c r="D161" s="143" t="str">
        <f>IF(C161="","","ND2")</f>
        <v>ND2</v>
      </c>
      <c r="E161" s="144"/>
      <c r="F161" s="143">
        <f>IF(C161="","",C161)</f>
        <v>0.36284353495435312</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3.3832029999999999E-2</v>
      </c>
      <c r="D170" s="143" t="str">
        <f>IF(C170="","","ND2")</f>
        <v>ND2</v>
      </c>
      <c r="E170" s="144"/>
      <c r="F170" s="143">
        <f>IF(C170="","",C170)</f>
        <v>3.3832029999999999E-2</v>
      </c>
    </row>
    <row r="171" spans="1:7" x14ac:dyDescent="0.25">
      <c r="A171" s="109" t="s">
        <v>610</v>
      </c>
      <c r="B171" s="131" t="s">
        <v>2635</v>
      </c>
      <c r="C171" s="143">
        <v>7.8928999999999999E-2</v>
      </c>
      <c r="D171" s="143" t="str">
        <f>IF(C171="","","ND2")</f>
        <v>ND2</v>
      </c>
      <c r="E171" s="144"/>
      <c r="F171" s="143">
        <f>IF(C171="","",C171)</f>
        <v>7.8928999999999999E-2</v>
      </c>
    </row>
    <row r="172" spans="1:7" x14ac:dyDescent="0.25">
      <c r="A172" s="109" t="s">
        <v>612</v>
      </c>
      <c r="B172" s="131" t="s">
        <v>2636</v>
      </c>
      <c r="C172" s="143">
        <v>8.1897120000000004E-2</v>
      </c>
      <c r="D172" s="143" t="str">
        <f>IF(C172="","","ND2")</f>
        <v>ND2</v>
      </c>
      <c r="E172" s="143"/>
      <c r="F172" s="143">
        <f>IF(C172="","",C172)</f>
        <v>8.1897120000000004E-2</v>
      </c>
    </row>
    <row r="173" spans="1:7" x14ac:dyDescent="0.25">
      <c r="A173" s="109" t="s">
        <v>614</v>
      </c>
      <c r="B173" s="131" t="s">
        <v>2637</v>
      </c>
      <c r="C173" s="143">
        <v>0.19162493999999999</v>
      </c>
      <c r="D173" s="143" t="str">
        <f>IF(C173="","","ND2")</f>
        <v>ND2</v>
      </c>
      <c r="E173" s="143"/>
      <c r="F173" s="143">
        <f>IF(C173="","",C173)</f>
        <v>0.19162493999999999</v>
      </c>
    </row>
    <row r="174" spans="1:7" x14ac:dyDescent="0.25">
      <c r="A174" s="109" t="s">
        <v>616</v>
      </c>
      <c r="B174" s="131" t="s">
        <v>2638</v>
      </c>
      <c r="C174" s="143">
        <v>0.61371690999999995</v>
      </c>
      <c r="D174" s="143" t="str">
        <f>IF(C174="","","ND2")</f>
        <v>ND2</v>
      </c>
      <c r="E174" s="143"/>
      <c r="F174" s="143">
        <f>IF(C174="","",C174)</f>
        <v>0.61371690999999995</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185.32478076881881</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1.8561987799999999</v>
      </c>
      <c r="D190" s="170">
        <v>94</v>
      </c>
      <c r="E190" s="136"/>
      <c r="F190" s="166">
        <f t="shared" ref="F190:F213" si="3">IF($C$214=0,"",IF(C190="[for completion]","",IF(C190="","",C190/$C$214)))</f>
        <v>3.352385864471934E-4</v>
      </c>
      <c r="G190" s="166">
        <f t="shared" ref="G190:G213" si="4">IF($D$214=0,"",IF(D190="[for completion]","",IF(D190="","",D190/$D$214)))</f>
        <v>3.1462328881748502E-3</v>
      </c>
    </row>
    <row r="191" spans="1:7" x14ac:dyDescent="0.25">
      <c r="A191" s="109" t="s">
        <v>637</v>
      </c>
      <c r="B191" s="130" t="s">
        <v>2641</v>
      </c>
      <c r="C191" s="167">
        <v>34.718438310000003</v>
      </c>
      <c r="D191" s="170">
        <v>844</v>
      </c>
      <c r="E191" s="136"/>
      <c r="F191" s="166">
        <f t="shared" si="3"/>
        <v>6.2703199183755994E-3</v>
      </c>
      <c r="G191" s="166">
        <f t="shared" si="4"/>
        <v>2.8249154868293335E-2</v>
      </c>
    </row>
    <row r="192" spans="1:7" x14ac:dyDescent="0.25">
      <c r="A192" s="109" t="s">
        <v>638</v>
      </c>
      <c r="B192" s="130" t="s">
        <v>2642</v>
      </c>
      <c r="C192" s="167">
        <v>115.1797057</v>
      </c>
      <c r="D192" s="170">
        <v>1792</v>
      </c>
      <c r="E192" s="136"/>
      <c r="F192" s="166">
        <f t="shared" si="3"/>
        <v>2.0802018696656908E-2</v>
      </c>
      <c r="G192" s="166">
        <f t="shared" si="4"/>
        <v>5.9979248251163103E-2</v>
      </c>
    </row>
    <row r="193" spans="1:7" x14ac:dyDescent="0.25">
      <c r="A193" s="109" t="s">
        <v>639</v>
      </c>
      <c r="B193" s="130" t="s">
        <v>2643</v>
      </c>
      <c r="C193" s="167">
        <v>269.78656907999999</v>
      </c>
      <c r="D193" s="170">
        <v>3012</v>
      </c>
      <c r="E193" s="136"/>
      <c r="F193" s="166">
        <f t="shared" si="3"/>
        <v>4.8724775080833366E-2</v>
      </c>
      <c r="G193" s="166">
        <f t="shared" si="4"/>
        <v>0.10081333467215584</v>
      </c>
    </row>
    <row r="194" spans="1:7" x14ac:dyDescent="0.25">
      <c r="A194" s="109" t="s">
        <v>640</v>
      </c>
      <c r="B194" s="130" t="s">
        <v>2644</v>
      </c>
      <c r="C194" s="167">
        <v>950.09708219000004</v>
      </c>
      <c r="D194" s="170">
        <v>7492</v>
      </c>
      <c r="E194" s="136"/>
      <c r="F194" s="166">
        <f t="shared" si="3"/>
        <v>0.17159218411994567</v>
      </c>
      <c r="G194" s="166">
        <f t="shared" si="4"/>
        <v>0.25076145530006361</v>
      </c>
    </row>
    <row r="195" spans="1:7" x14ac:dyDescent="0.25">
      <c r="A195" s="109" t="s">
        <v>641</v>
      </c>
      <c r="B195" s="130" t="s">
        <v>2645</v>
      </c>
      <c r="C195" s="167">
        <v>1159.12149</v>
      </c>
      <c r="D195" s="170">
        <v>6646</v>
      </c>
      <c r="E195" s="136"/>
      <c r="F195" s="166">
        <f t="shared" si="3"/>
        <v>0.20934301542217618</v>
      </c>
      <c r="G195" s="166">
        <f t="shared" si="4"/>
        <v>0.22244535930648995</v>
      </c>
    </row>
    <row r="196" spans="1:7" x14ac:dyDescent="0.25">
      <c r="A196" s="109" t="s">
        <v>642</v>
      </c>
      <c r="B196" s="130" t="s">
        <v>2646</v>
      </c>
      <c r="C196" s="167">
        <v>928.36205184999994</v>
      </c>
      <c r="D196" s="170">
        <v>4161</v>
      </c>
      <c r="E196" s="136"/>
      <c r="F196" s="166">
        <f t="shared" si="3"/>
        <v>0.16766673123953355</v>
      </c>
      <c r="G196" s="166">
        <f t="shared" si="4"/>
        <v>0.13927101114569737</v>
      </c>
    </row>
    <row r="197" spans="1:7" x14ac:dyDescent="0.25">
      <c r="A197" s="109" t="s">
        <v>643</v>
      </c>
      <c r="B197" s="130" t="s">
        <v>2647</v>
      </c>
      <c r="C197" s="167">
        <v>658.09002095999995</v>
      </c>
      <c r="D197" s="170">
        <v>2404</v>
      </c>
      <c r="E197" s="136"/>
      <c r="F197" s="166">
        <f t="shared" si="3"/>
        <v>0.11885427937929917</v>
      </c>
      <c r="G197" s="166">
        <f t="shared" si="4"/>
        <v>8.0463232586939784E-2</v>
      </c>
    </row>
    <row r="198" spans="1:7" x14ac:dyDescent="0.25">
      <c r="A198" s="109" t="s">
        <v>644</v>
      </c>
      <c r="B198" s="130" t="s">
        <v>2648</v>
      </c>
      <c r="C198" s="167">
        <v>429.16277773000002</v>
      </c>
      <c r="D198" s="170">
        <v>1322</v>
      </c>
      <c r="E198" s="136"/>
      <c r="F198" s="166">
        <f t="shared" si="3"/>
        <v>7.7508898568479964E-2</v>
      </c>
      <c r="G198" s="166">
        <f t="shared" si="4"/>
        <v>4.424808381028885E-2</v>
      </c>
    </row>
    <row r="199" spans="1:7" x14ac:dyDescent="0.25">
      <c r="A199" s="109" t="s">
        <v>645</v>
      </c>
      <c r="B199" s="130" t="s">
        <v>2649</v>
      </c>
      <c r="C199" s="167">
        <v>324.18581811000001</v>
      </c>
      <c r="D199" s="170">
        <v>866</v>
      </c>
      <c r="E199" s="130"/>
      <c r="F199" s="166">
        <f t="shared" si="3"/>
        <v>5.8549545760084684E-2</v>
      </c>
      <c r="G199" s="166">
        <f t="shared" si="4"/>
        <v>2.8985507246376812E-2</v>
      </c>
    </row>
    <row r="200" spans="1:7" x14ac:dyDescent="0.25">
      <c r="A200" s="109" t="s">
        <v>646</v>
      </c>
      <c r="B200" s="130" t="s">
        <v>2650</v>
      </c>
      <c r="C200" s="167">
        <v>177.72220797</v>
      </c>
      <c r="D200" s="170">
        <v>420</v>
      </c>
      <c r="E200" s="130"/>
      <c r="F200" s="166">
        <f t="shared" si="3"/>
        <v>3.2097500775287079E-2</v>
      </c>
      <c r="G200" s="166">
        <f t="shared" si="4"/>
        <v>1.4057636308866353E-2</v>
      </c>
    </row>
    <row r="201" spans="1:7" x14ac:dyDescent="0.25">
      <c r="A201" s="109" t="s">
        <v>647</v>
      </c>
      <c r="B201" s="130" t="s">
        <v>2651</v>
      </c>
      <c r="C201" s="167">
        <v>127.26556428000001</v>
      </c>
      <c r="D201" s="170">
        <v>268</v>
      </c>
      <c r="E201" s="130"/>
      <c r="F201" s="166">
        <f t="shared" si="3"/>
        <v>2.2984783920950339E-2</v>
      </c>
      <c r="G201" s="166">
        <f t="shared" si="4"/>
        <v>8.9701107875623382E-3</v>
      </c>
    </row>
    <row r="202" spans="1:7" x14ac:dyDescent="0.25">
      <c r="A202" s="109" t="s">
        <v>648</v>
      </c>
      <c r="B202" s="130" t="s">
        <v>2652</v>
      </c>
      <c r="C202" s="167">
        <v>88.267776269999999</v>
      </c>
      <c r="D202" s="170">
        <v>168</v>
      </c>
      <c r="E202" s="130"/>
      <c r="F202" s="166">
        <f t="shared" si="3"/>
        <v>1.5941592497756042E-2</v>
      </c>
      <c r="G202" s="166">
        <f t="shared" si="4"/>
        <v>5.6230545235465409E-3</v>
      </c>
    </row>
    <row r="203" spans="1:7" x14ac:dyDescent="0.25">
      <c r="A203" s="109" t="s">
        <v>649</v>
      </c>
      <c r="B203" s="130" t="s">
        <v>2653</v>
      </c>
      <c r="C203" s="167">
        <v>67.972953270000005</v>
      </c>
      <c r="D203" s="170">
        <v>118</v>
      </c>
      <c r="E203" s="130"/>
      <c r="F203" s="166">
        <f t="shared" si="3"/>
        <v>1.2276248113295245E-2</v>
      </c>
      <c r="G203" s="166">
        <f t="shared" si="4"/>
        <v>3.9495263915386419E-3</v>
      </c>
    </row>
    <row r="204" spans="1:7" x14ac:dyDescent="0.25">
      <c r="A204" s="109" t="s">
        <v>650</v>
      </c>
      <c r="B204" s="130" t="s">
        <v>2654</v>
      </c>
      <c r="C204" s="167">
        <v>54.479474600000003</v>
      </c>
      <c r="D204" s="170">
        <v>87</v>
      </c>
      <c r="E204" s="130"/>
      <c r="F204" s="166">
        <f t="shared" si="3"/>
        <v>9.8392598099271335E-3</v>
      </c>
      <c r="G204" s="166">
        <f t="shared" si="4"/>
        <v>2.9119389496937444E-3</v>
      </c>
    </row>
    <row r="205" spans="1:7" x14ac:dyDescent="0.25">
      <c r="A205" s="109" t="s">
        <v>651</v>
      </c>
      <c r="B205" s="130" t="s">
        <v>2655</v>
      </c>
      <c r="C205" s="167">
        <v>38.600012220000004</v>
      </c>
      <c r="D205" s="170">
        <v>57</v>
      </c>
      <c r="F205" s="166">
        <f t="shared" si="3"/>
        <v>6.9713511682607575E-3</v>
      </c>
      <c r="G205" s="166">
        <f t="shared" si="4"/>
        <v>1.9078220704890048E-3</v>
      </c>
    </row>
    <row r="206" spans="1:7" x14ac:dyDescent="0.25">
      <c r="A206" s="109" t="s">
        <v>652</v>
      </c>
      <c r="B206" s="130" t="s">
        <v>2656</v>
      </c>
      <c r="C206" s="167">
        <v>19.58928646</v>
      </c>
      <c r="D206" s="170">
        <v>27</v>
      </c>
      <c r="E206" s="125"/>
      <c r="F206" s="166">
        <f t="shared" si="3"/>
        <v>3.5379210314746275E-3</v>
      </c>
      <c r="G206" s="166">
        <f t="shared" si="4"/>
        <v>9.0370519128426554E-4</v>
      </c>
    </row>
    <row r="207" spans="1:7" x14ac:dyDescent="0.25">
      <c r="A207" s="109" t="s">
        <v>653</v>
      </c>
      <c r="B207" s="130" t="s">
        <v>2657</v>
      </c>
      <c r="C207" s="167">
        <v>20.291586630000001</v>
      </c>
      <c r="D207" s="170">
        <v>26</v>
      </c>
      <c r="E207" s="125"/>
      <c r="F207" s="166">
        <f t="shared" si="3"/>
        <v>3.6647598801955732E-3</v>
      </c>
      <c r="G207" s="166">
        <f t="shared" si="4"/>
        <v>8.7023462864410748E-4</v>
      </c>
    </row>
    <row r="208" spans="1:7" x14ac:dyDescent="0.25">
      <c r="A208" s="109" t="s">
        <v>654</v>
      </c>
      <c r="B208" s="130" t="s">
        <v>2658</v>
      </c>
      <c r="C208" s="167">
        <v>14.11944744</v>
      </c>
      <c r="D208" s="170">
        <v>17</v>
      </c>
      <c r="E208" s="125"/>
      <c r="F208" s="166">
        <f t="shared" si="3"/>
        <v>2.5500413275786355E-3</v>
      </c>
      <c r="G208" s="166">
        <f t="shared" si="4"/>
        <v>5.689995648826857E-4</v>
      </c>
    </row>
    <row r="209" spans="1:7" x14ac:dyDescent="0.25">
      <c r="A209" s="109" t="s">
        <v>655</v>
      </c>
      <c r="B209" s="130" t="s">
        <v>2659</v>
      </c>
      <c r="C209" s="167">
        <v>11.35654473</v>
      </c>
      <c r="D209" s="170">
        <v>13</v>
      </c>
      <c r="E209" s="125"/>
      <c r="F209" s="166">
        <f t="shared" si="3"/>
        <v>2.0510475727225311E-3</v>
      </c>
      <c r="G209" s="166">
        <f t="shared" si="4"/>
        <v>4.3511731432205374E-4</v>
      </c>
    </row>
    <row r="210" spans="1:7" x14ac:dyDescent="0.25">
      <c r="A210" s="109" t="s">
        <v>656</v>
      </c>
      <c r="B210" s="130" t="s">
        <v>2660</v>
      </c>
      <c r="C210" s="167">
        <v>4.6482954400000001</v>
      </c>
      <c r="D210" s="170">
        <v>5</v>
      </c>
      <c r="E210" s="125"/>
      <c r="F210" s="166">
        <f t="shared" si="3"/>
        <v>8.3950491158847488E-4</v>
      </c>
      <c r="G210" s="166">
        <f t="shared" si="4"/>
        <v>1.6735281320078992E-4</v>
      </c>
    </row>
    <row r="211" spans="1:7" x14ac:dyDescent="0.25">
      <c r="A211" s="109" t="s">
        <v>657</v>
      </c>
      <c r="B211" s="130" t="s">
        <v>2661</v>
      </c>
      <c r="C211" s="167">
        <v>9.8611799100000006</v>
      </c>
      <c r="D211" s="170">
        <v>10</v>
      </c>
      <c r="E211" s="125"/>
      <c r="F211" s="166">
        <f t="shared" si="3"/>
        <v>1.7809773658669585E-3</v>
      </c>
      <c r="G211" s="166">
        <f t="shared" si="4"/>
        <v>3.3470562640157983E-4</v>
      </c>
    </row>
    <row r="212" spans="1:7" x14ac:dyDescent="0.25">
      <c r="A212" s="109" t="s">
        <v>658</v>
      </c>
      <c r="B212" s="130" t="s">
        <v>2662</v>
      </c>
      <c r="C212" s="167">
        <v>32.213993100000003</v>
      </c>
      <c r="D212" s="170">
        <v>28</v>
      </c>
      <c r="E212" s="125"/>
      <c r="F212" s="166">
        <f t="shared" si="3"/>
        <v>5.8180048532644997E-3</v>
      </c>
      <c r="G212" s="166">
        <f t="shared" si="4"/>
        <v>9.3717575392442349E-4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5536.9484750299989</v>
      </c>
      <c r="D214" s="171">
        <f>SUM(D190:D213)</f>
        <v>29877</v>
      </c>
      <c r="E214" s="125"/>
      <c r="F214" s="172">
        <f>SUM(F190:F213)</f>
        <v>1.0000000000000002</v>
      </c>
      <c r="G214" s="172">
        <f>SUM(G190:G213)</f>
        <v>1.0000000000000002</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0.66606662000000005</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527.94967127999996</v>
      </c>
      <c r="D219" s="170">
        <v>7622</v>
      </c>
      <c r="F219" s="166">
        <f t="shared" ref="F219:F226" si="5">IF($C$227=0,"",IF(C219="[for completion]","",C219/$C$227))</f>
        <v>9.5350295141971589E-2</v>
      </c>
      <c r="G219" s="166">
        <f t="shared" ref="G219:G226" si="6">IF($D$227=0,"",IF(D219="[for completion]","",D219/$D$227))</f>
        <v>0.13025052120714994</v>
      </c>
    </row>
    <row r="220" spans="1:7" x14ac:dyDescent="0.25">
      <c r="A220" s="109" t="s">
        <v>667</v>
      </c>
      <c r="B220" s="109" t="s">
        <v>2664</v>
      </c>
      <c r="C220" s="167">
        <v>651.32394242999999</v>
      </c>
      <c r="D220" s="170">
        <v>7510</v>
      </c>
      <c r="F220" s="166">
        <f t="shared" si="5"/>
        <v>0.11763229247432559</v>
      </c>
      <c r="G220" s="166">
        <f t="shared" si="6"/>
        <v>0.12833658019754604</v>
      </c>
    </row>
    <row r="221" spans="1:7" x14ac:dyDescent="0.25">
      <c r="A221" s="109" t="s">
        <v>669</v>
      </c>
      <c r="B221" s="109" t="s">
        <v>2665</v>
      </c>
      <c r="C221" s="167">
        <v>902.77322222999999</v>
      </c>
      <c r="D221" s="170">
        <v>9626</v>
      </c>
      <c r="F221" s="166">
        <f t="shared" si="5"/>
        <v>0.16304526334338132</v>
      </c>
      <c r="G221" s="166">
        <f t="shared" si="6"/>
        <v>0.16449639427184798</v>
      </c>
    </row>
    <row r="222" spans="1:7" x14ac:dyDescent="0.25">
      <c r="A222" s="109" t="s">
        <v>671</v>
      </c>
      <c r="B222" s="109" t="s">
        <v>2666</v>
      </c>
      <c r="C222" s="167">
        <v>1087.2160060799999</v>
      </c>
      <c r="D222" s="170">
        <v>10503</v>
      </c>
      <c r="F222" s="166">
        <f t="shared" si="5"/>
        <v>0.19635653302229966</v>
      </c>
      <c r="G222" s="166">
        <f t="shared" si="6"/>
        <v>0.17948323592740695</v>
      </c>
    </row>
    <row r="223" spans="1:7" x14ac:dyDescent="0.25">
      <c r="A223" s="109" t="s">
        <v>673</v>
      </c>
      <c r="B223" s="109" t="s">
        <v>2667</v>
      </c>
      <c r="C223" s="167">
        <v>813.15055897000002</v>
      </c>
      <c r="D223" s="170">
        <v>8523</v>
      </c>
      <c r="F223" s="166">
        <f t="shared" si="5"/>
        <v>0.14685897162255862</v>
      </c>
      <c r="G223" s="166">
        <f t="shared" si="6"/>
        <v>0.14564749307905259</v>
      </c>
    </row>
    <row r="224" spans="1:7" x14ac:dyDescent="0.25">
      <c r="A224" s="109" t="s">
        <v>675</v>
      </c>
      <c r="B224" s="109" t="s">
        <v>2668</v>
      </c>
      <c r="C224" s="167">
        <v>836.29936368000006</v>
      </c>
      <c r="D224" s="170">
        <v>7995</v>
      </c>
      <c r="F224" s="166">
        <f t="shared" si="5"/>
        <v>0.15103975907514092</v>
      </c>
      <c r="G224" s="166">
        <f t="shared" si="6"/>
        <v>0.13662462831949143</v>
      </c>
    </row>
    <row r="225" spans="1:7" x14ac:dyDescent="0.25">
      <c r="A225" s="109" t="s">
        <v>677</v>
      </c>
      <c r="B225" s="109" t="s">
        <v>2669</v>
      </c>
      <c r="C225" s="167">
        <v>566.06332380000003</v>
      </c>
      <c r="D225" s="170">
        <v>5287</v>
      </c>
      <c r="F225" s="166">
        <f t="shared" si="5"/>
        <v>0.10223380736750183</v>
      </c>
      <c r="G225" s="166">
        <f t="shared" si="6"/>
        <v>9.0348268908711851E-2</v>
      </c>
    </row>
    <row r="226" spans="1:7" x14ac:dyDescent="0.25">
      <c r="A226" s="109" t="s">
        <v>679</v>
      </c>
      <c r="B226" s="109" t="s">
        <v>2670</v>
      </c>
      <c r="C226" s="167">
        <v>152.17238656000001</v>
      </c>
      <c r="D226" s="170">
        <v>1452</v>
      </c>
      <c r="F226" s="166">
        <f t="shared" si="5"/>
        <v>2.7483077952820487E-2</v>
      </c>
      <c r="G226" s="166">
        <f t="shared" si="6"/>
        <v>2.4812878088793192E-2</v>
      </c>
    </row>
    <row r="227" spans="1:7" x14ac:dyDescent="0.25">
      <c r="A227" s="109" t="s">
        <v>681</v>
      </c>
      <c r="B227" s="139" t="s">
        <v>99</v>
      </c>
      <c r="C227" s="167">
        <f>SUM(C219:C226)</f>
        <v>5536.9484750299998</v>
      </c>
      <c r="D227" s="170">
        <f>SUM(D219:D226)</f>
        <v>58518</v>
      </c>
      <c r="F227" s="143">
        <f>SUM(F219:F226)</f>
        <v>1</v>
      </c>
      <c r="G227" s="143">
        <f>SUM(G219:G226)</f>
        <v>0.99999999999999989</v>
      </c>
    </row>
    <row r="228" spans="1:7" outlineLevel="1" x14ac:dyDescent="0.25">
      <c r="A228" s="109" t="s">
        <v>682</v>
      </c>
      <c r="B228" s="126" t="s">
        <v>2671</v>
      </c>
      <c r="C228" s="167">
        <v>144.74926156000001</v>
      </c>
      <c r="D228" s="170">
        <v>1374</v>
      </c>
      <c r="F228" s="166">
        <f t="shared" ref="F228:F233" si="7">IF($C$227=0,"",IF(C228="[for completion]","",C228/$C$227))</f>
        <v>2.6142425238879569E-2</v>
      </c>
      <c r="G228" s="166">
        <f t="shared" ref="G228:G233" si="8">IF($D$227=0,"",IF(D228="[for completion]","",D228/$D$227))</f>
        <v>2.3479954885676203E-2</v>
      </c>
    </row>
    <row r="229" spans="1:7" outlineLevel="1" x14ac:dyDescent="0.25">
      <c r="A229" s="109" t="s">
        <v>684</v>
      </c>
      <c r="B229" s="126" t="s">
        <v>2672</v>
      </c>
      <c r="C229" s="167">
        <v>7.4231249999999998</v>
      </c>
      <c r="D229" s="170">
        <v>78</v>
      </c>
      <c r="F229" s="166">
        <f t="shared" si="7"/>
        <v>1.3406527139409187E-3</v>
      </c>
      <c r="G229" s="166">
        <f t="shared" si="8"/>
        <v>1.3329232031169896E-3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0.46834921000000002</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1913.15850989</v>
      </c>
      <c r="D241" s="170">
        <v>22502</v>
      </c>
      <c r="F241" s="166">
        <f t="shared" ref="F241:F248" si="9">IF($C$249=0,"",IF(C241="[Mark as ND1 if not relevant]","",C241/$C$249))</f>
        <v>0.34552579250426096</v>
      </c>
      <c r="G241" s="166">
        <f t="shared" ref="G241:G248" si="10">IF($D$249=0,"",IF(D241="[Mark as ND1 if not relevant]","",D241/$D$249))</f>
        <v>0.38453125534023719</v>
      </c>
    </row>
    <row r="242" spans="1:7" x14ac:dyDescent="0.25">
      <c r="A242" s="109" t="s">
        <v>700</v>
      </c>
      <c r="B242" s="109" t="s">
        <v>2664</v>
      </c>
      <c r="C242" s="167">
        <v>1321.85756741</v>
      </c>
      <c r="D242" s="170">
        <v>13496</v>
      </c>
      <c r="F242" s="166">
        <f t="shared" si="9"/>
        <v>0.23873394765567835</v>
      </c>
      <c r="G242" s="166">
        <f t="shared" si="10"/>
        <v>0.23062989165726785</v>
      </c>
    </row>
    <row r="243" spans="1:7" x14ac:dyDescent="0.25">
      <c r="A243" s="109" t="s">
        <v>701</v>
      </c>
      <c r="B243" s="109" t="s">
        <v>2665</v>
      </c>
      <c r="C243" s="167">
        <v>1149.97275801</v>
      </c>
      <c r="D243" s="170">
        <v>11796</v>
      </c>
      <c r="F243" s="166">
        <f t="shared" si="9"/>
        <v>0.20769070963835712</v>
      </c>
      <c r="G243" s="166">
        <f t="shared" si="10"/>
        <v>0.2015790013329232</v>
      </c>
    </row>
    <row r="244" spans="1:7" x14ac:dyDescent="0.25">
      <c r="A244" s="109" t="s">
        <v>702</v>
      </c>
      <c r="B244" s="109" t="s">
        <v>2666</v>
      </c>
      <c r="C244" s="167">
        <v>813.34888168999998</v>
      </c>
      <c r="D244" s="170">
        <v>7934</v>
      </c>
      <c r="F244" s="166">
        <f t="shared" si="9"/>
        <v>0.14689478967665365</v>
      </c>
      <c r="G244" s="166">
        <f t="shared" si="10"/>
        <v>0.1355822140196179</v>
      </c>
    </row>
    <row r="245" spans="1:7" x14ac:dyDescent="0.25">
      <c r="A245" s="109" t="s">
        <v>703</v>
      </c>
      <c r="B245" s="109" t="s">
        <v>2667</v>
      </c>
      <c r="C245" s="167">
        <v>254.65419007</v>
      </c>
      <c r="D245" s="170">
        <v>2222</v>
      </c>
      <c r="F245" s="166">
        <f t="shared" si="9"/>
        <v>4.5991793353038248E-2</v>
      </c>
      <c r="G245" s="166">
        <f t="shared" si="10"/>
        <v>3.7971222529819881E-2</v>
      </c>
    </row>
    <row r="246" spans="1:7" x14ac:dyDescent="0.25">
      <c r="A246" s="109" t="s">
        <v>704</v>
      </c>
      <c r="B246" s="109" t="s">
        <v>2668</v>
      </c>
      <c r="C246" s="167">
        <v>63.08864501</v>
      </c>
      <c r="D246" s="170">
        <v>458</v>
      </c>
      <c r="F246" s="166">
        <f t="shared" si="9"/>
        <v>1.1394118131044769E-2</v>
      </c>
      <c r="G246" s="166">
        <f t="shared" si="10"/>
        <v>7.8266516285587333E-3</v>
      </c>
    </row>
    <row r="247" spans="1:7" x14ac:dyDescent="0.25">
      <c r="A247" s="109" t="s">
        <v>705</v>
      </c>
      <c r="B247" s="109" t="s">
        <v>2669</v>
      </c>
      <c r="C247" s="167">
        <v>20.867922950000001</v>
      </c>
      <c r="D247" s="170">
        <v>110</v>
      </c>
      <c r="F247" s="166">
        <f t="shared" si="9"/>
        <v>3.7688490409669081E-3</v>
      </c>
      <c r="G247" s="166">
        <f t="shared" si="10"/>
        <v>1.8797634915752419E-3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5536.9484750299998</v>
      </c>
      <c r="D249" s="170">
        <f>SUM(D241:D248)</f>
        <v>58518</v>
      </c>
      <c r="F249" s="143">
        <f>SUM(F241:F248)</f>
        <v>0.99999999999999989</v>
      </c>
      <c r="G249" s="143">
        <f>SUM(G241:G248)</f>
        <v>1</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91" sqref="C9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ht="30" outlineLevel="1" x14ac:dyDescent="0.25">
      <c r="A25" s="26" t="s">
        <v>1394</v>
      </c>
      <c r="B25" s="41" t="s">
        <v>2605</v>
      </c>
      <c r="C25" s="236" t="s">
        <v>2604</v>
      </c>
      <c r="D25" s="236"/>
      <c r="E25" s="32"/>
      <c r="F25" s="32"/>
      <c r="G25" s="32"/>
      <c r="H25" s="24"/>
      <c r="L25" s="24"/>
      <c r="M25" s="24"/>
    </row>
    <row r="26" spans="1:13" ht="30"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3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112.10792697709289</v>
      </c>
      <c r="H75" s="24"/>
    </row>
    <row r="76" spans="1:14" x14ac:dyDescent="0.25">
      <c r="A76" s="26" t="s">
        <v>1445</v>
      </c>
      <c r="B76" s="26" t="s">
        <v>1473</v>
      </c>
      <c r="C76" s="262">
        <v>240.79849999999999</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2.9539599999999998E-3</v>
      </c>
      <c r="D82" s="257" t="str">
        <f t="shared" ref="D82:D87" si="0">IF(C82="","","ND2")</f>
        <v>ND2</v>
      </c>
      <c r="E82" s="257" t="str">
        <f t="shared" ref="E82:E87" si="1">IF(C82="","","ND2")</f>
        <v>ND2</v>
      </c>
      <c r="F82" s="257" t="str">
        <f t="shared" ref="F82:F87" si="2">IF(C82="","","ND2")</f>
        <v>ND2</v>
      </c>
      <c r="G82" s="257">
        <f t="shared" ref="G82:G87" si="3">IF(C82="","",C82)</f>
        <v>2.9539599999999998E-3</v>
      </c>
      <c r="H82" s="24"/>
    </row>
    <row r="83" spans="1:8" x14ac:dyDescent="0.25">
      <c r="A83" s="26" t="s">
        <v>1452</v>
      </c>
      <c r="B83" s="236" t="s">
        <v>2715</v>
      </c>
      <c r="C83" s="257">
        <v>2.4362038694837048E-4</v>
      </c>
      <c r="D83" s="257" t="str">
        <f t="shared" si="0"/>
        <v>ND2</v>
      </c>
      <c r="E83" s="257" t="str">
        <f t="shared" si="1"/>
        <v>ND2</v>
      </c>
      <c r="F83" s="257" t="str">
        <f t="shared" si="2"/>
        <v>ND2</v>
      </c>
      <c r="G83" s="257">
        <f t="shared" si="3"/>
        <v>2.4362038694837048E-4</v>
      </c>
      <c r="H83" s="24"/>
    </row>
    <row r="84" spans="1:8" x14ac:dyDescent="0.25">
      <c r="A84" s="26" t="s">
        <v>1453</v>
      </c>
      <c r="B84" s="236" t="s">
        <v>2716</v>
      </c>
      <c r="C84" s="257">
        <v>7.3005639446158902E-4</v>
      </c>
      <c r="D84" s="257" t="str">
        <f t="shared" si="0"/>
        <v>ND2</v>
      </c>
      <c r="E84" s="257" t="str">
        <f t="shared" si="1"/>
        <v>ND2</v>
      </c>
      <c r="F84" s="257" t="str">
        <f t="shared" si="2"/>
        <v>ND2</v>
      </c>
      <c r="G84" s="257">
        <f t="shared" si="3"/>
        <v>7.3005639446158902E-4</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0.99629829999999997</v>
      </c>
      <c r="D87" s="257" t="str">
        <f t="shared" si="0"/>
        <v>ND2</v>
      </c>
      <c r="E87" s="257" t="str">
        <f t="shared" si="1"/>
        <v>ND2</v>
      </c>
      <c r="F87" s="257" t="str">
        <f t="shared" si="2"/>
        <v>ND2</v>
      </c>
      <c r="G87" s="257">
        <f t="shared" si="3"/>
        <v>0.99629829999999997</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Heusden-Stegeman, P.K. van (Pieternel)</cp:lastModifiedBy>
  <cp:lastPrinted>2016-05-20T08:25:54Z</cp:lastPrinted>
  <dcterms:created xsi:type="dcterms:W3CDTF">2022-12-20T10:52:09Z</dcterms:created>
  <dcterms:modified xsi:type="dcterms:W3CDTF">2022-12-21T10:24:50Z</dcterms:modified>
</cp:coreProperties>
</file>